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Fin planovi\2022\I rebalans 2022\"/>
    </mc:Choice>
  </mc:AlternateContent>
  <xr:revisionPtr revIDLastSave="0" documentId="13_ncr:1_{CE24DFD2-A860-4BF7-A6E8-27BF9E61FE2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ihodi" sheetId="1" r:id="rId1"/>
    <sheet name="rashodi novo" sheetId="3" r:id="rId2"/>
    <sheet name="rashodi" sheetId="2" r:id="rId3"/>
    <sheet name="List1" sheetId="4" r:id="rId4"/>
  </sheets>
  <definedNames>
    <definedName name="_xlnm._FilterDatabase" localSheetId="2" hidden="1">rashodi!$A$7:$G$347</definedName>
    <definedName name="_xlnm._FilterDatabase" localSheetId="1" hidden="1">'rashodi novo'!$A$7:$G$347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3" l="1"/>
  <c r="H21" i="1"/>
  <c r="H20" i="1"/>
  <c r="G24" i="1"/>
  <c r="H27" i="1"/>
  <c r="H54" i="1"/>
  <c r="H50" i="1"/>
  <c r="H32" i="1"/>
  <c r="H36" i="1"/>
  <c r="G36" i="1"/>
  <c r="H72" i="1"/>
  <c r="G33" i="1"/>
  <c r="G32" i="1" s="1"/>
  <c r="G76" i="1"/>
  <c r="G94" i="1"/>
  <c r="G93" i="1" s="1"/>
  <c r="G92" i="1" s="1"/>
  <c r="C27" i="4"/>
  <c r="D27" i="4"/>
  <c r="B27" i="4"/>
  <c r="D30" i="3"/>
  <c r="E30" i="3"/>
  <c r="F30" i="3"/>
  <c r="H170" i="3"/>
  <c r="H169" i="3" s="1"/>
  <c r="H175" i="3"/>
  <c r="H174" i="3" s="1"/>
  <c r="H150" i="3"/>
  <c r="H149" i="3" s="1"/>
  <c r="H111" i="3"/>
  <c r="H47" i="3"/>
  <c r="G32" i="3"/>
  <c r="H5" i="3"/>
  <c r="H312" i="3"/>
  <c r="H311" i="3" s="1"/>
  <c r="H307" i="3" s="1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6" i="3"/>
  <c r="G346" i="3"/>
  <c r="G339" i="3" s="1"/>
  <c r="G338" i="3" s="1"/>
  <c r="G337" i="3" s="1"/>
  <c r="G333" i="3" s="1"/>
  <c r="G332" i="3" s="1"/>
  <c r="H344" i="3"/>
  <c r="H343" i="3"/>
  <c r="H342" i="3"/>
  <c r="H341" i="3"/>
  <c r="H340" i="3"/>
  <c r="G315" i="3"/>
  <c r="G314" i="3"/>
  <c r="G313" i="3"/>
  <c r="G306" i="3"/>
  <c r="G305" i="3"/>
  <c r="H304" i="3"/>
  <c r="H303" i="3" s="1"/>
  <c r="G284" i="3"/>
  <c r="G283" i="3"/>
  <c r="G282" i="3"/>
  <c r="G281" i="3"/>
  <c r="G280" i="3"/>
  <c r="H279" i="3"/>
  <c r="G279" i="3" s="1"/>
  <c r="G276" i="3"/>
  <c r="G275" i="3"/>
  <c r="G274" i="3"/>
  <c r="H236" i="3"/>
  <c r="H235" i="3" s="1"/>
  <c r="H234" i="3" s="1"/>
  <c r="H233" i="3" s="1"/>
  <c r="G235" i="3"/>
  <c r="G234" i="3" s="1"/>
  <c r="G233" i="3" s="1"/>
  <c r="F235" i="3"/>
  <c r="F234" i="3" s="1"/>
  <c r="F233" i="3" s="1"/>
  <c r="E235" i="3"/>
  <c r="E234" i="3" s="1"/>
  <c r="E233" i="3" s="1"/>
  <c r="D235" i="3"/>
  <c r="D234" i="3" s="1"/>
  <c r="D233" i="3" s="1"/>
  <c r="H227" i="3"/>
  <c r="H226" i="3"/>
  <c r="H225" i="3"/>
  <c r="G224" i="3"/>
  <c r="G223" i="3" s="1"/>
  <c r="G222" i="3" s="1"/>
  <c r="F224" i="3"/>
  <c r="F223" i="3" s="1"/>
  <c r="F222" i="3" s="1"/>
  <c r="E224" i="3"/>
  <c r="E223" i="3" s="1"/>
  <c r="E222" i="3" s="1"/>
  <c r="D224" i="3"/>
  <c r="D223" i="3" s="1"/>
  <c r="D222" i="3" s="1"/>
  <c r="G212" i="3"/>
  <c r="G211" i="3"/>
  <c r="G210" i="3"/>
  <c r="G209" i="3"/>
  <c r="H208" i="3"/>
  <c r="H207" i="3" s="1"/>
  <c r="H206" i="3" s="1"/>
  <c r="H201" i="3" s="1"/>
  <c r="G200" i="3"/>
  <c r="G199" i="3"/>
  <c r="G175" i="3"/>
  <c r="G173" i="3"/>
  <c r="G170" i="3" s="1"/>
  <c r="G169" i="3" s="1"/>
  <c r="G154" i="3"/>
  <c r="G151" i="3"/>
  <c r="G146" i="3"/>
  <c r="G145" i="3"/>
  <c r="G143" i="3"/>
  <c r="G142" i="3"/>
  <c r="G140" i="3"/>
  <c r="H138" i="3"/>
  <c r="G136" i="3"/>
  <c r="H133" i="3"/>
  <c r="H45" i="3"/>
  <c r="H44" i="3"/>
  <c r="H43" i="3"/>
  <c r="H42" i="3"/>
  <c r="H41" i="3"/>
  <c r="H40" i="3"/>
  <c r="H39" i="3"/>
  <c r="H38" i="3"/>
  <c r="H37" i="3"/>
  <c r="H36" i="3"/>
  <c r="G35" i="3"/>
  <c r="H35" i="3" s="1"/>
  <c r="H34" i="3"/>
  <c r="G33" i="3"/>
  <c r="H33" i="3" s="1"/>
  <c r="G29" i="3"/>
  <c r="G26" i="3"/>
  <c r="G24" i="3"/>
  <c r="H23" i="3"/>
  <c r="H18" i="3"/>
  <c r="H13" i="3"/>
  <c r="G11" i="3"/>
  <c r="G9" i="3"/>
  <c r="G8" i="3"/>
  <c r="E8" i="3"/>
  <c r="F8" i="3" s="1"/>
  <c r="G6" i="3"/>
  <c r="G5" i="3" s="1"/>
  <c r="H132" i="2"/>
  <c r="G132" i="2"/>
  <c r="H138" i="2"/>
  <c r="H225" i="2"/>
  <c r="H226" i="2"/>
  <c r="H227" i="2"/>
  <c r="H39" i="2"/>
  <c r="H40" i="2"/>
  <c r="H41" i="2"/>
  <c r="H42" i="2"/>
  <c r="H43" i="2"/>
  <c r="H44" i="2"/>
  <c r="H45" i="2"/>
  <c r="H34" i="2"/>
  <c r="H35" i="2"/>
  <c r="H36" i="2"/>
  <c r="H37" i="2"/>
  <c r="H38" i="2"/>
  <c r="H33" i="2"/>
  <c r="G33" i="2"/>
  <c r="G35" i="2"/>
  <c r="H236" i="2"/>
  <c r="H235" i="2" s="1"/>
  <c r="H234" i="2" s="1"/>
  <c r="H233" i="2" s="1"/>
  <c r="H150" i="2"/>
  <c r="H149" i="2" s="1"/>
  <c r="H156" i="2"/>
  <c r="H208" i="2"/>
  <c r="G209" i="2"/>
  <c r="G210" i="2"/>
  <c r="G211" i="2"/>
  <c r="G212" i="2"/>
  <c r="H343" i="2"/>
  <c r="H344" i="2"/>
  <c r="H342" i="2"/>
  <c r="H341" i="2"/>
  <c r="H340" i="2"/>
  <c r="H307" i="2"/>
  <c r="G307" i="2"/>
  <c r="G313" i="2"/>
  <c r="G305" i="2"/>
  <c r="H306" i="2"/>
  <c r="G306" i="2" s="1"/>
  <c r="G315" i="2"/>
  <c r="H93" i="1"/>
  <c r="H92" i="1" s="1"/>
  <c r="G314" i="2"/>
  <c r="H331" i="2"/>
  <c r="H329" i="2"/>
  <c r="G284" i="2"/>
  <c r="G283" i="2"/>
  <c r="G282" i="2"/>
  <c r="G281" i="2"/>
  <c r="H273" i="2"/>
  <c r="G273" i="2" s="1"/>
  <c r="H279" i="2"/>
  <c r="G279" i="2" s="1"/>
  <c r="G235" i="2"/>
  <c r="G234" i="2" s="1"/>
  <c r="G233" i="2" s="1"/>
  <c r="G224" i="2"/>
  <c r="G223" i="2" s="1"/>
  <c r="G222" i="2" s="1"/>
  <c r="D224" i="2"/>
  <c r="D223" i="2" s="1"/>
  <c r="D222" i="2" s="1"/>
  <c r="E224" i="2"/>
  <c r="E223" i="2" s="1"/>
  <c r="E222" i="2" s="1"/>
  <c r="F224" i="2"/>
  <c r="F223" i="2" s="1"/>
  <c r="F222" i="2" s="1"/>
  <c r="E235" i="2"/>
  <c r="E234" i="2" s="1"/>
  <c r="E233" i="2" s="1"/>
  <c r="F235" i="2"/>
  <c r="F234" i="2" s="1"/>
  <c r="F233" i="2" s="1"/>
  <c r="D235" i="2"/>
  <c r="D234" i="2" s="1"/>
  <c r="D233" i="2" s="1"/>
  <c r="G200" i="2"/>
  <c r="G199" i="2"/>
  <c r="G173" i="2"/>
  <c r="G170" i="2" s="1"/>
  <c r="H170" i="2"/>
  <c r="H175" i="2"/>
  <c r="G175" i="2"/>
  <c r="G168" i="2" s="1"/>
  <c r="G142" i="2"/>
  <c r="G136" i="2"/>
  <c r="H133" i="2"/>
  <c r="G278" i="2"/>
  <c r="G277" i="2"/>
  <c r="G276" i="2"/>
  <c r="G275" i="2"/>
  <c r="G274" i="2"/>
  <c r="G280" i="2"/>
  <c r="G346" i="2"/>
  <c r="G339" i="2" s="1"/>
  <c r="G338" i="2" s="1"/>
  <c r="G337" i="2" s="1"/>
  <c r="G140" i="2"/>
  <c r="G145" i="2"/>
  <c r="G11" i="2"/>
  <c r="G151" i="2"/>
  <c r="G8" i="2"/>
  <c r="G24" i="2"/>
  <c r="G143" i="2"/>
  <c r="G154" i="2"/>
  <c r="G146" i="2"/>
  <c r="G26" i="2"/>
  <c r="G9" i="2"/>
  <c r="G29" i="2"/>
  <c r="G6" i="2"/>
  <c r="H23" i="2"/>
  <c r="H18" i="2"/>
  <c r="H13" i="2"/>
  <c r="E8" i="2"/>
  <c r="F8" i="2" s="1"/>
  <c r="G150" i="3" l="1"/>
  <c r="G149" i="3" s="1"/>
  <c r="H168" i="3"/>
  <c r="H156" i="3" s="1"/>
  <c r="G132" i="3"/>
  <c r="G131" i="3" s="1"/>
  <c r="G130" i="3" s="1"/>
  <c r="H32" i="3"/>
  <c r="H31" i="3" s="1"/>
  <c r="H30" i="3" s="1"/>
  <c r="G7" i="3"/>
  <c r="G168" i="3"/>
  <c r="G156" i="3" s="1"/>
  <c r="D4" i="3"/>
  <c r="D3" i="3" s="1"/>
  <c r="H132" i="3"/>
  <c r="E4" i="3"/>
  <c r="E3" i="3" s="1"/>
  <c r="F4" i="3"/>
  <c r="F3" i="3" s="1"/>
  <c r="G31" i="3"/>
  <c r="G30" i="3" s="1"/>
  <c r="H339" i="3"/>
  <c r="H338" i="3" s="1"/>
  <c r="H337" i="3" s="1"/>
  <c r="H333" i="3" s="1"/>
  <c r="H332" i="3" s="1"/>
  <c r="G208" i="3"/>
  <c r="G207" i="3" s="1"/>
  <c r="G206" i="3" s="1"/>
  <c r="G201" i="3" s="1"/>
  <c r="G312" i="3"/>
  <c r="G311" i="3" s="1"/>
  <c r="G307" i="3" s="1"/>
  <c r="G198" i="3"/>
  <c r="H224" i="3"/>
  <c r="H223" i="3" s="1"/>
  <c r="H222" i="3" s="1"/>
  <c r="H278" i="3"/>
  <c r="G174" i="3"/>
  <c r="H302" i="3"/>
  <c r="G304" i="3"/>
  <c r="G303" i="3" s="1"/>
  <c r="H7" i="3"/>
  <c r="I223" i="3"/>
  <c r="I233" i="3" s="1"/>
  <c r="H224" i="2"/>
  <c r="H223" i="2" s="1"/>
  <c r="H222" i="2" s="1"/>
  <c r="I223" i="2"/>
  <c r="I233" i="2" s="1"/>
  <c r="H304" i="2"/>
  <c r="H303" i="2" s="1"/>
  <c r="H302" i="2" s="1"/>
  <c r="G150" i="2"/>
  <c r="G149" i="2" s="1"/>
  <c r="H339" i="2"/>
  <c r="H338" i="2" s="1"/>
  <c r="H337" i="2" s="1"/>
  <c r="G208" i="2"/>
  <c r="G304" i="2"/>
  <c r="G303" i="2" s="1"/>
  <c r="G302" i="2" s="1"/>
  <c r="G312" i="2"/>
  <c r="H327" i="2"/>
  <c r="H326" i="2" s="1"/>
  <c r="H325" i="2" s="1"/>
  <c r="H324" i="2" s="1"/>
  <c r="G327" i="2"/>
  <c r="G326" i="2" s="1"/>
  <c r="G325" i="2" s="1"/>
  <c r="G324" i="2" s="1"/>
  <c r="G198" i="2"/>
  <c r="H7" i="2"/>
  <c r="G7" i="2"/>
  <c r="G32" i="2"/>
  <c r="H32" i="2"/>
  <c r="G302" i="3" l="1"/>
  <c r="H131" i="3"/>
  <c r="H130" i="3" s="1"/>
  <c r="G278" i="3"/>
  <c r="H277" i="3"/>
  <c r="H273" i="3" l="1"/>
  <c r="G277" i="3"/>
  <c r="G273" i="3" l="1"/>
  <c r="G4" i="3" s="1"/>
  <c r="G3" i="3" s="1"/>
  <c r="H4" i="3"/>
  <c r="H3" i="3" s="1"/>
</calcChain>
</file>

<file path=xl/sharedStrings.xml><?xml version="1.0" encoding="utf-8"?>
<sst xmlns="http://schemas.openxmlformats.org/spreadsheetml/2006/main" count="2416" uniqueCount="499">
  <si>
    <t>OSNOVNA ŠKOLA FINIDA</t>
  </si>
  <si>
    <t/>
  </si>
  <si>
    <t>Rovinjska ulica 12</t>
  </si>
  <si>
    <t>52440 Poreč</t>
  </si>
  <si>
    <t>OIB: 76876440716</t>
  </si>
  <si>
    <t>za razdoblje od 1.1.2022. do 30.6.2022.</t>
  </si>
  <si>
    <t>POZICIJA</t>
  </si>
  <si>
    <t>BROJ KONTA</t>
  </si>
  <si>
    <t>VRSTA PRIHODA / PRIMITAKA</t>
  </si>
  <si>
    <t>PLANIRANO</t>
  </si>
  <si>
    <t>REALIZIRANO</t>
  </si>
  <si>
    <t>RAZLIKA</t>
  </si>
  <si>
    <t>SVEUKUPNO PRIHODI</t>
  </si>
  <si>
    <t xml:space="preserve">Izvor </t>
  </si>
  <si>
    <t>1.</t>
  </si>
  <si>
    <t>OPĆI PRIHODI I PRIMICI</t>
  </si>
  <si>
    <t>1.4.</t>
  </si>
  <si>
    <t>P00001</t>
  </si>
  <si>
    <t>6711</t>
  </si>
  <si>
    <t>Prihodi iz nadležnog proračuna za financiranje rashoda poslovanja</t>
  </si>
  <si>
    <t>P00211</t>
  </si>
  <si>
    <t>92221</t>
  </si>
  <si>
    <t>Manjak prihoda poslovanja - opći prihodi i primici grada</t>
  </si>
  <si>
    <t>3.</t>
  </si>
  <si>
    <t>VLASTITI PRIHODI</t>
  </si>
  <si>
    <t>3.1.</t>
  </si>
  <si>
    <t>VLASTITI PRIHODI PRORAČUNSKIH KORISNIKA</t>
  </si>
  <si>
    <t>P00236</t>
  </si>
  <si>
    <t>66151</t>
  </si>
  <si>
    <t>Prihodi od pruženih usluga - najam dvorane</t>
  </si>
  <si>
    <t>4.</t>
  </si>
  <si>
    <t>PRIHODI ZA POSEBNE NAMJENE</t>
  </si>
  <si>
    <t>4.8.</t>
  </si>
  <si>
    <t>PRIHODI ZA POSEBNE NAMJENE PRORAČUNSKIH KORISNIKA</t>
  </si>
  <si>
    <t>P00151</t>
  </si>
  <si>
    <t>65264</t>
  </si>
  <si>
    <t>Sufinanciranje cijene usluge, participacije i slično OŠ Finida</t>
  </si>
  <si>
    <t>P00183</t>
  </si>
  <si>
    <t>65269</t>
  </si>
  <si>
    <t>Ostali nespomenuti prihodi po posebnim propisima</t>
  </si>
  <si>
    <t>P00212</t>
  </si>
  <si>
    <t>Manjak prihoda poslovanja - prihodi za posebne namjene</t>
  </si>
  <si>
    <t>5.</t>
  </si>
  <si>
    <t>POMOĆI</t>
  </si>
  <si>
    <t>5.3.</t>
  </si>
  <si>
    <t>POMOĆI IZ DRŽAVNOG PRORAČUNA ZA KORISNIKE</t>
  </si>
  <si>
    <t>5.3.1</t>
  </si>
  <si>
    <t>P00152</t>
  </si>
  <si>
    <t>63612</t>
  </si>
  <si>
    <t>Tekuće pomoći iz državnog proračuna za OŠ Finida</t>
  </si>
  <si>
    <t>5.4.</t>
  </si>
  <si>
    <t>POMOĆI IZ ŽUPANIJSKOG PRORAČUNA ZA KORISNIKE</t>
  </si>
  <si>
    <t>5.4.1</t>
  </si>
  <si>
    <t>P00153</t>
  </si>
  <si>
    <t>63613</t>
  </si>
  <si>
    <t>Tekuće pomoći iz županijskog proračuna za OŠ Finida</t>
  </si>
  <si>
    <t>P00213</t>
  </si>
  <si>
    <t>92211</t>
  </si>
  <si>
    <t>Višak prihoda poslovanja - pomoć županije za zavičajnu nastavu</t>
  </si>
  <si>
    <t>6.</t>
  </si>
  <si>
    <t>DONACIJE</t>
  </si>
  <si>
    <t>6.1.</t>
  </si>
  <si>
    <t>DONACIJE ZA PRORAČUNSKE KORISNIKE</t>
  </si>
  <si>
    <t>P00155</t>
  </si>
  <si>
    <t>6631</t>
  </si>
  <si>
    <t>Tekuće donacije za OŠ Finida</t>
  </si>
  <si>
    <t>Program</t>
  </si>
  <si>
    <t>1029</t>
  </si>
  <si>
    <t>PROGRAM JAVNIH POTREBA U OBRAZOVANJU</t>
  </si>
  <si>
    <t>Aktivnost</t>
  </si>
  <si>
    <t>A100001</t>
  </si>
  <si>
    <t>Odgojnoobrazovno, administrativno i tehničko osoblje - minimalni standard</t>
  </si>
  <si>
    <t>5.1.</t>
  </si>
  <si>
    <t>POMOĆI ZA MINIMALNI STANDARD DEC. FUNKCIJA</t>
  </si>
  <si>
    <t>P00002</t>
  </si>
  <si>
    <t>Prihodi iz nadležnog proračuna za financiranje rashoda poslovanja - dec</t>
  </si>
  <si>
    <t>Kapitalni projekt</t>
  </si>
  <si>
    <t>K100001</t>
  </si>
  <si>
    <t>Nabava opreme - minimalni standard</t>
  </si>
  <si>
    <t>P00003</t>
  </si>
  <si>
    <t>6712</t>
  </si>
  <si>
    <t>Prihodi iz nadležnog proračuna za financiranje rashoda za nabavu nefinancijske imovine</t>
  </si>
  <si>
    <t>K100004</t>
  </si>
  <si>
    <t>Nabava opreme za škole iznad minimalnog standarda</t>
  </si>
  <si>
    <t>4.6.</t>
  </si>
  <si>
    <t>OSTALI PRIHODI ZA POSEBNE NAMJENE GRADA</t>
  </si>
  <si>
    <t>P00007</t>
  </si>
  <si>
    <t>P00239</t>
  </si>
  <si>
    <t>6632</t>
  </si>
  <si>
    <t>Kapitalne donacije</t>
  </si>
  <si>
    <t>P00214</t>
  </si>
  <si>
    <t>Višak prihoda poslovanja - donacija za nabavu opreme</t>
  </si>
  <si>
    <t>K100012</t>
  </si>
  <si>
    <t>Provedba kurikularne reforme</t>
  </si>
  <si>
    <t>P00238</t>
  </si>
  <si>
    <t>6362</t>
  </si>
  <si>
    <t>Kapitalne pomoći proračunskim korisnicima iz proračuna koji im nije nadležan</t>
  </si>
  <si>
    <t>K100014</t>
  </si>
  <si>
    <t>Nabava udžbenika</t>
  </si>
  <si>
    <t>P00008</t>
  </si>
  <si>
    <t>Kapitalne pomoći proračunskim korisnicima iz proračuna koji im nije nadležan - mzo knjige</t>
  </si>
  <si>
    <t>Tekući projekt</t>
  </si>
  <si>
    <t>T100005</t>
  </si>
  <si>
    <t>Prehrana djece u OŠ - Zaklada "Hrvatska za djecu"</t>
  </si>
  <si>
    <t>P00237</t>
  </si>
  <si>
    <t>Sufinanciranje cijene usluge, participacije i slično</t>
  </si>
  <si>
    <t>T100007</t>
  </si>
  <si>
    <t>Pomoćnici u nastavi - projekt Inkluzivne škole 5+</t>
  </si>
  <si>
    <t>5.8.</t>
  </si>
  <si>
    <t>POMOĆI TEMELJEM PRIJENOSA EU SREDSTAVA</t>
  </si>
  <si>
    <t>5.8.1</t>
  </si>
  <si>
    <t>POMOĆI TEMELJEM PRIJENOSA EU SREDSTAVA ZA PK</t>
  </si>
  <si>
    <t>P00154-1</t>
  </si>
  <si>
    <t>63812</t>
  </si>
  <si>
    <t>Tekuće pomoći iz proračuna JLP(R)S temeljem prijenosa EU sredstava</t>
  </si>
  <si>
    <t>T100009</t>
  </si>
  <si>
    <t>Školska shema (voće i povrće, mlijeko i mliječni proizvodi)</t>
  </si>
  <si>
    <t>5.3.2</t>
  </si>
  <si>
    <t>POMOĆI TEMELJEM PRIJENOSA EU SREDSTAVA GRADU</t>
  </si>
  <si>
    <t>P00005</t>
  </si>
  <si>
    <t>Prihodi iz nadležnog proračuna za financiranje rashoda poslovanja - šk. shema</t>
  </si>
  <si>
    <t>T100011</t>
  </si>
  <si>
    <t>Pripravništvo u školama</t>
  </si>
  <si>
    <t>P00006</t>
  </si>
  <si>
    <t>Tekuće pomoći iz državnog proračuna proračunskim korisnicima proračuna JLP(R)S mzo</t>
  </si>
  <si>
    <t>5.7.</t>
  </si>
  <si>
    <t>POMOĆI OD IZVANPRORAČUNSKIH KORISNIKA ZA KORISNIKE</t>
  </si>
  <si>
    <t>5.7.1</t>
  </si>
  <si>
    <t>P00180</t>
  </si>
  <si>
    <t>63414</t>
  </si>
  <si>
    <t>Tekuće pomoći od HZMO-a, HZZ-a i HZZO-a</t>
  </si>
  <si>
    <t>T100014</t>
  </si>
  <si>
    <t>Pomoćnici u nastavi - projekt RAST</t>
  </si>
  <si>
    <t>P00009</t>
  </si>
  <si>
    <t>6381</t>
  </si>
  <si>
    <t>Tekuće pomoći temeljem prijenosa EU sredstava</t>
  </si>
  <si>
    <t>P00154</t>
  </si>
  <si>
    <t>1000</t>
  </si>
  <si>
    <t>PLAĆE MZO</t>
  </si>
  <si>
    <t>P00247</t>
  </si>
  <si>
    <t>Tekuće pomoći iz državnog proračuna proračunskim korisnicima proračuna JLP(R)S mzo plaće</t>
  </si>
  <si>
    <t>VRSTA RASHODA / IZDATAKA</t>
  </si>
  <si>
    <t>SVEUKUPNO RASHODI / IZDACI</t>
  </si>
  <si>
    <t>R01183</t>
  </si>
  <si>
    <t>3211</t>
  </si>
  <si>
    <t>Službena putovanja</t>
  </si>
  <si>
    <t>R01184</t>
  </si>
  <si>
    <t>3213</t>
  </si>
  <si>
    <t>Stručno usavršavanje zaposlenika</t>
  </si>
  <si>
    <t>R01185</t>
  </si>
  <si>
    <t>3214</t>
  </si>
  <si>
    <t>Ostale naknade troškova zaposlenima</t>
  </si>
  <si>
    <t>R01186</t>
  </si>
  <si>
    <t>3221</t>
  </si>
  <si>
    <t>Uredski materijal i ostali materijalni rashodi</t>
  </si>
  <si>
    <t>R01187</t>
  </si>
  <si>
    <t>3223</t>
  </si>
  <si>
    <t>Energija</t>
  </si>
  <si>
    <t>R01188</t>
  </si>
  <si>
    <t>3224</t>
  </si>
  <si>
    <t>Materijal i dijelovi za tekuće i investicijsko održavanje</t>
  </si>
  <si>
    <t>R01189</t>
  </si>
  <si>
    <t>3225</t>
  </si>
  <si>
    <t>Sitni inventar i auto gume</t>
  </si>
  <si>
    <t>R01190</t>
  </si>
  <si>
    <t>3227</t>
  </si>
  <si>
    <t>Službena, radna i zaštitna odjeća i obuća</t>
  </si>
  <si>
    <t>R01191</t>
  </si>
  <si>
    <t>3231</t>
  </si>
  <si>
    <t>Usluge telefona, pošte i prijevoza</t>
  </si>
  <si>
    <t>R01192</t>
  </si>
  <si>
    <t>Prijevoz učenika</t>
  </si>
  <si>
    <t>R01193</t>
  </si>
  <si>
    <t>3232</t>
  </si>
  <si>
    <t>Usluge tekućeg i investicijskog održavanja</t>
  </si>
  <si>
    <t>R01194</t>
  </si>
  <si>
    <t>3233</t>
  </si>
  <si>
    <t>Usluge promidžbe i informiranja</t>
  </si>
  <si>
    <t>R01195</t>
  </si>
  <si>
    <t>3234</t>
  </si>
  <si>
    <t>Komunalne usluge</t>
  </si>
  <si>
    <t>R01196</t>
  </si>
  <si>
    <t>3235</t>
  </si>
  <si>
    <t>Zakupnine i najamnine</t>
  </si>
  <si>
    <t>R01197</t>
  </si>
  <si>
    <t>3236</t>
  </si>
  <si>
    <t>Zdravstvene i veterinarske usluge</t>
  </si>
  <si>
    <t>R01198</t>
  </si>
  <si>
    <t>3237</t>
  </si>
  <si>
    <t>Intelektualne i osobne usluge</t>
  </si>
  <si>
    <t>R01199</t>
  </si>
  <si>
    <t>3238</t>
  </si>
  <si>
    <t>Računalne usluge</t>
  </si>
  <si>
    <t>R01200</t>
  </si>
  <si>
    <t>3239</t>
  </si>
  <si>
    <t>Ostale usluge</t>
  </si>
  <si>
    <t>R01201</t>
  </si>
  <si>
    <t>3292</t>
  </si>
  <si>
    <t>Premije osiguranja</t>
  </si>
  <si>
    <t>R01202</t>
  </si>
  <si>
    <t>3294</t>
  </si>
  <si>
    <t>Članarine i norme</t>
  </si>
  <si>
    <t>R01203</t>
  </si>
  <si>
    <t>3299</t>
  </si>
  <si>
    <t>Ostali nespomenuti rashodi poslovanja</t>
  </si>
  <si>
    <t>R01204</t>
  </si>
  <si>
    <t>3431</t>
  </si>
  <si>
    <t>Bankarske usluge i usluge platnog prometa</t>
  </si>
  <si>
    <t>A100003</t>
  </si>
  <si>
    <t>Produženi boravak</t>
  </si>
  <si>
    <t>R01205</t>
  </si>
  <si>
    <t>3111</t>
  </si>
  <si>
    <t>Plaće za redovan rad</t>
  </si>
  <si>
    <t>R01206</t>
  </si>
  <si>
    <t>3121</t>
  </si>
  <si>
    <t>Ostali rashodi za zaposlene</t>
  </si>
  <si>
    <t>R01207</t>
  </si>
  <si>
    <t>3132</t>
  </si>
  <si>
    <t>Doprinosi za obvezno zdravstveno osiguranje</t>
  </si>
  <si>
    <t>R01208</t>
  </si>
  <si>
    <t>3133</t>
  </si>
  <si>
    <t>Doprinosi za obvezno osiguranje u slučaju nezaposlenosti</t>
  </si>
  <si>
    <t>R01209</t>
  </si>
  <si>
    <t>R01210</t>
  </si>
  <si>
    <t>3212</t>
  </si>
  <si>
    <t>Naknade za prijevoz, za rad na terenu i odvojeni život</t>
  </si>
  <si>
    <t>R01211</t>
  </si>
  <si>
    <t>R01212</t>
  </si>
  <si>
    <t>R01213</t>
  </si>
  <si>
    <t>R01214</t>
  </si>
  <si>
    <t>R01215</t>
  </si>
  <si>
    <t>R01216</t>
  </si>
  <si>
    <t>R01217</t>
  </si>
  <si>
    <t>R01218</t>
  </si>
  <si>
    <t>R01219</t>
  </si>
  <si>
    <t>R01220</t>
  </si>
  <si>
    <t>R01221</t>
  </si>
  <si>
    <t>R01222</t>
  </si>
  <si>
    <t>R01223</t>
  </si>
  <si>
    <t>R01224</t>
  </si>
  <si>
    <t>R01225</t>
  </si>
  <si>
    <t>R01226</t>
  </si>
  <si>
    <t>R01227</t>
  </si>
  <si>
    <t>R01228</t>
  </si>
  <si>
    <t>R01229</t>
  </si>
  <si>
    <t>R01230</t>
  </si>
  <si>
    <t>A100004</t>
  </si>
  <si>
    <t>Rad s nadarenim učenicima</t>
  </si>
  <si>
    <t>R02232</t>
  </si>
  <si>
    <t>R01231</t>
  </si>
  <si>
    <t>R01232</t>
  </si>
  <si>
    <t>R02161</t>
  </si>
  <si>
    <t>A100005</t>
  </si>
  <si>
    <t>Izborni i dodatni programi</t>
  </si>
  <si>
    <t>R01233</t>
  </si>
  <si>
    <t>R01234</t>
  </si>
  <si>
    <t>R02233</t>
  </si>
  <si>
    <t>R01235</t>
  </si>
  <si>
    <t>R01236</t>
  </si>
  <si>
    <t>R01237</t>
  </si>
  <si>
    <t>R01238</t>
  </si>
  <si>
    <t>R01239</t>
  </si>
  <si>
    <t>R02391</t>
  </si>
  <si>
    <t>R01240</t>
  </si>
  <si>
    <t>R01241</t>
  </si>
  <si>
    <t>R01242</t>
  </si>
  <si>
    <t>A100006</t>
  </si>
  <si>
    <t>Program izvannastavne aktivnosti</t>
  </si>
  <si>
    <t>R01243</t>
  </si>
  <si>
    <t>R01244</t>
  </si>
  <si>
    <t>R01245</t>
  </si>
  <si>
    <t>R01246</t>
  </si>
  <si>
    <t>R01247</t>
  </si>
  <si>
    <t>R01248</t>
  </si>
  <si>
    <t>R01249</t>
  </si>
  <si>
    <t>R01250</t>
  </si>
  <si>
    <t>R01251</t>
  </si>
  <si>
    <t>R01252</t>
  </si>
  <si>
    <t>R01253</t>
  </si>
  <si>
    <t>A100007</t>
  </si>
  <si>
    <t>Sufinanciranje učenika za prehranu, izlete i dr. programe</t>
  </si>
  <si>
    <t>R02159</t>
  </si>
  <si>
    <t>R02234</t>
  </si>
  <si>
    <t>3293</t>
  </si>
  <si>
    <t>Reprezentacija</t>
  </si>
  <si>
    <t>R02235</t>
  </si>
  <si>
    <t>R01254</t>
  </si>
  <si>
    <t>R01255</t>
  </si>
  <si>
    <t>3222</t>
  </si>
  <si>
    <t>Materijal i sirovine</t>
  </si>
  <si>
    <t>R01256</t>
  </si>
  <si>
    <t>R01257</t>
  </si>
  <si>
    <t>R01258</t>
  </si>
  <si>
    <t>R01259</t>
  </si>
  <si>
    <t>R01260</t>
  </si>
  <si>
    <t>R01261</t>
  </si>
  <si>
    <t>R01262</t>
  </si>
  <si>
    <t>R02236</t>
  </si>
  <si>
    <t>R01263</t>
  </si>
  <si>
    <t>A100008</t>
  </si>
  <si>
    <t>Objekti školskih zgrada i šire javne potrebe</t>
  </si>
  <si>
    <t>R02164</t>
  </si>
  <si>
    <t>Materijal i sredstva za čišćenje i održavanje</t>
  </si>
  <si>
    <t>R02417</t>
  </si>
  <si>
    <t>R01264</t>
  </si>
  <si>
    <t>R02446</t>
  </si>
  <si>
    <t>R01265</t>
  </si>
  <si>
    <t>R02657</t>
  </si>
  <si>
    <t>R02165</t>
  </si>
  <si>
    <t>R01266</t>
  </si>
  <si>
    <t>R02709</t>
  </si>
  <si>
    <t>R02166</t>
  </si>
  <si>
    <t>R02167</t>
  </si>
  <si>
    <t>R01267</t>
  </si>
  <si>
    <t>R02168</t>
  </si>
  <si>
    <t>3291</t>
  </si>
  <si>
    <t>Naknade za rad predstavničkih i izvršnih tijela, povjerenstava i slično</t>
  </si>
  <si>
    <t>R01268</t>
  </si>
  <si>
    <t>R02192</t>
  </si>
  <si>
    <t>R02369</t>
  </si>
  <si>
    <t>R02447</t>
  </si>
  <si>
    <t>R02237</t>
  </si>
  <si>
    <t>R02517</t>
  </si>
  <si>
    <t>A100010</t>
  </si>
  <si>
    <t>Školsko športsko društvo</t>
  </si>
  <si>
    <t>R01269</t>
  </si>
  <si>
    <t>R01270</t>
  </si>
  <si>
    <t>R01271</t>
  </si>
  <si>
    <t>R01272</t>
  </si>
  <si>
    <t>R02178</t>
  </si>
  <si>
    <t>R02162</t>
  </si>
  <si>
    <t>R02179</t>
  </si>
  <si>
    <t>R01273</t>
  </si>
  <si>
    <t>R01274</t>
  </si>
  <si>
    <t>R01275</t>
  </si>
  <si>
    <t>R01276</t>
  </si>
  <si>
    <t>R01277</t>
  </si>
  <si>
    <t>R01278</t>
  </si>
  <si>
    <t>A100011</t>
  </si>
  <si>
    <t>Profesionalna orijentacija učenika</t>
  </si>
  <si>
    <t>R02238</t>
  </si>
  <si>
    <t>R01279</t>
  </si>
  <si>
    <t>R01280</t>
  </si>
  <si>
    <t>A100021</t>
  </si>
  <si>
    <t>Stručna županijska vijeća</t>
  </si>
  <si>
    <t>R02182</t>
  </si>
  <si>
    <t>Materijal I sirovine</t>
  </si>
  <si>
    <t>R01285</t>
  </si>
  <si>
    <t>R01286</t>
  </si>
  <si>
    <t>R02239</t>
  </si>
  <si>
    <t>A100026</t>
  </si>
  <si>
    <t>Mentorstvo</t>
  </si>
  <si>
    <t>R01287</t>
  </si>
  <si>
    <t>R01288</t>
  </si>
  <si>
    <t>A100041</t>
  </si>
  <si>
    <t>Zavičajna nastava</t>
  </si>
  <si>
    <t>R01289</t>
  </si>
  <si>
    <t>R01290</t>
  </si>
  <si>
    <t>R01291</t>
  </si>
  <si>
    <t>R01292</t>
  </si>
  <si>
    <t>R02240</t>
  </si>
  <si>
    <t>R01293</t>
  </si>
  <si>
    <t>R02163</t>
  </si>
  <si>
    <t>A100047</t>
  </si>
  <si>
    <t>Državna natjecanja</t>
  </si>
  <si>
    <t>R02172</t>
  </si>
  <si>
    <t>R02173</t>
  </si>
  <si>
    <t>R02171</t>
  </si>
  <si>
    <t>R02174</t>
  </si>
  <si>
    <t>R01294</t>
  </si>
  <si>
    <t>4221</t>
  </si>
  <si>
    <t>Uredska oprema i namještaj</t>
  </si>
  <si>
    <t>R02471</t>
  </si>
  <si>
    <t>4223</t>
  </si>
  <si>
    <t>Oprema za održavanje i zaštitu</t>
  </si>
  <si>
    <t>R02658</t>
  </si>
  <si>
    <t>4224</t>
  </si>
  <si>
    <t>Medicinska i laboratorijska oprema</t>
  </si>
  <si>
    <t>R01295</t>
  </si>
  <si>
    <t>4226</t>
  </si>
  <si>
    <t>Sportska i glazbena oprema</t>
  </si>
  <si>
    <t>R01296</t>
  </si>
  <si>
    <t>4227</t>
  </si>
  <si>
    <t>Uređaji, strojevi i oprema za ostale namjene</t>
  </si>
  <si>
    <t>R02241</t>
  </si>
  <si>
    <t>4231</t>
  </si>
  <si>
    <t>Prijevozna sredstva u cestovnom prometu</t>
  </si>
  <si>
    <t>R01297</t>
  </si>
  <si>
    <t>4241</t>
  </si>
  <si>
    <t>Knjige</t>
  </si>
  <si>
    <t>R02540</t>
  </si>
  <si>
    <t>4262</t>
  </si>
  <si>
    <t>Ulaganja u računalne programe</t>
  </si>
  <si>
    <t>R02518</t>
  </si>
  <si>
    <t>4511</t>
  </si>
  <si>
    <t>Dodatna ulaganja na građevinskim objektima</t>
  </si>
  <si>
    <t>R02519</t>
  </si>
  <si>
    <t>4521</t>
  </si>
  <si>
    <t>Dodatna ulaganja na postrojenjima i opremi</t>
  </si>
  <si>
    <t>R02242</t>
  </si>
  <si>
    <t>R02403</t>
  </si>
  <si>
    <t>R02169</t>
  </si>
  <si>
    <t>R02243</t>
  </si>
  <si>
    <t>R02370</t>
  </si>
  <si>
    <t>R02371</t>
  </si>
  <si>
    <t>4225</t>
  </si>
  <si>
    <t>Instrumenti, uređaji i strojevi</t>
  </si>
  <si>
    <t>R02170</t>
  </si>
  <si>
    <t>R02189</t>
  </si>
  <si>
    <t>R02190</t>
  </si>
  <si>
    <t>Knjige - lektira mzo</t>
  </si>
  <si>
    <t>R02191</t>
  </si>
  <si>
    <t>R02065</t>
  </si>
  <si>
    <t>R02448</t>
  </si>
  <si>
    <t>R02372</t>
  </si>
  <si>
    <t>R02106</t>
  </si>
  <si>
    <t>R02449</t>
  </si>
  <si>
    <t>R02450</t>
  </si>
  <si>
    <t>K100013</t>
  </si>
  <si>
    <t>R02413</t>
  </si>
  <si>
    <t>R02520</t>
  </si>
  <si>
    <t>R02418</t>
  </si>
  <si>
    <t>R02175</t>
  </si>
  <si>
    <t>R01298</t>
  </si>
  <si>
    <t>R01299</t>
  </si>
  <si>
    <t>R01300</t>
  </si>
  <si>
    <t>R01301</t>
  </si>
  <si>
    <t>R01302</t>
  </si>
  <si>
    <t>R01303</t>
  </si>
  <si>
    <t>R01304</t>
  </si>
  <si>
    <t>R01305</t>
  </si>
  <si>
    <t>R01306</t>
  </si>
  <si>
    <t>R02055</t>
  </si>
  <si>
    <t>R02052</t>
  </si>
  <si>
    <t>R02053</t>
  </si>
  <si>
    <t>R02054</t>
  </si>
  <si>
    <t>R01281</t>
  </si>
  <si>
    <t>R01282</t>
  </si>
  <si>
    <t>R01283</t>
  </si>
  <si>
    <t>R01284</t>
  </si>
  <si>
    <t>1.5.</t>
  </si>
  <si>
    <t>OPĆI PRIHODI I PRIMICI - MZO</t>
  </si>
  <si>
    <t>R01005</t>
  </si>
  <si>
    <t>Doprinosi za obvezno osiguranje u slučaju nezaposlenosti- MZO</t>
  </si>
  <si>
    <t>R02244</t>
  </si>
  <si>
    <t>Plaće za redovan rad - MZO</t>
  </si>
  <si>
    <t>R02245</t>
  </si>
  <si>
    <t>3113</t>
  </si>
  <si>
    <t>Plaće za prekovremeni rad - MZO</t>
  </si>
  <si>
    <t>R02246</t>
  </si>
  <si>
    <t>3114</t>
  </si>
  <si>
    <t>Plaće za posebne uvjete rada - MZO</t>
  </si>
  <si>
    <t>R02247</t>
  </si>
  <si>
    <t>Ostali rashodi za zaposlene - MZO</t>
  </si>
  <si>
    <t>R02248</t>
  </si>
  <si>
    <t>Doprinosi za obvezno zdravstveno osiguranje -MZO</t>
  </si>
  <si>
    <t>R02249</t>
  </si>
  <si>
    <t>Naknade za prijevoz, za rad na terenu i odvojeni život -MZO</t>
  </si>
  <si>
    <t>R02404</t>
  </si>
  <si>
    <t>R02250</t>
  </si>
  <si>
    <t>3295</t>
  </si>
  <si>
    <t>Pristojbe i naknade - INVALIDI</t>
  </si>
  <si>
    <t>Financijski plan za 2022.</t>
  </si>
  <si>
    <t>I REBALANS</t>
  </si>
  <si>
    <t>PROMJENA</t>
  </si>
  <si>
    <t>NOVO</t>
  </si>
  <si>
    <t xml:space="preserve"> </t>
  </si>
  <si>
    <t>ok</t>
  </si>
  <si>
    <t>R02482</t>
  </si>
  <si>
    <t>K100002</t>
  </si>
  <si>
    <t>Adaptacija i sanacija ustanova u OŠ - minimalni standard</t>
  </si>
  <si>
    <t>Pomoćnici u nastavi - PUNa torba zajedništva</t>
  </si>
  <si>
    <t>T100016</t>
  </si>
  <si>
    <t>R02768</t>
  </si>
  <si>
    <t>R02764</t>
  </si>
  <si>
    <t>R02765</t>
  </si>
  <si>
    <t>R02766</t>
  </si>
  <si>
    <t>R02767</t>
  </si>
  <si>
    <t>Naziv aktivnosti/projekta</t>
  </si>
  <si>
    <t>Plan</t>
  </si>
  <si>
    <t>2022.</t>
  </si>
  <si>
    <t>Razlika</t>
  </si>
  <si>
    <t>I izmjene i dopune fin. plana 2022.</t>
  </si>
  <si>
    <t>Sufinanciranje učenika za prehranu, izlete i druge programe</t>
  </si>
  <si>
    <t>Školsko sportsko društvo</t>
  </si>
  <si>
    <t xml:space="preserve"> Stručna županijska vijeća</t>
  </si>
  <si>
    <t>Nabava opreme – iznad min. standarda</t>
  </si>
  <si>
    <t>Prehrana djece u OŠ – Zaklada Hrvatska za djecu</t>
  </si>
  <si>
    <t>Pomoćnici u nastavi – projekt „INkluzivne škole 5+“</t>
  </si>
  <si>
    <t>Školska shema</t>
  </si>
  <si>
    <t>Pomoćnici u nastavi – projekt RAST</t>
  </si>
  <si>
    <t>Pomoćnici u nastavi – projekt PUNa torba zajedništva</t>
  </si>
  <si>
    <t>UKUPNO</t>
  </si>
  <si>
    <t>I. REBALANS 2022</t>
  </si>
  <si>
    <t>P00330</t>
  </si>
  <si>
    <t>Višak prihoda poslovanja - Pomoći državnog proračuna za nastavne programe OŠ Finida</t>
  </si>
  <si>
    <t>P00333</t>
  </si>
  <si>
    <t>Tekuće prijenosi između PK istog proračuna temeljem prijenosa EU sredstava za OŠ Finida</t>
  </si>
  <si>
    <t>PLANIRANO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</si>
</sst>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1A]dd\.mm\.yyyy"/>
    <numFmt numFmtId="165" formatCode="[$-1041A]h:mm"/>
    <numFmt numFmtId="166" formatCode="[$-1041A]#,##0.00;\-\ #,##0.00"/>
    <numFmt numFmtId="167" formatCode="#,##0.00_ ;\-#,##0.00\ "/>
  </numFmts>
  <fonts count="2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rgb="FFFFFFFF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8"/>
      <color rgb="FFFF0000"/>
      <name val="Calibri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9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FEDE01"/>
        <bgColor rgb="FFFEDE01"/>
      </patternFill>
    </fill>
    <fill>
      <patternFill patternType="solid">
        <fgColor rgb="FFFFEE75"/>
        <bgColor rgb="FFFFEE75"/>
      </patternFill>
    </fill>
    <fill>
      <patternFill patternType="none">
        <fgColor rgb="FFFFEE75"/>
        <bgColor rgb="FFFFEE75"/>
      </patternFill>
    </fill>
    <fill>
      <patternFill patternType="solid">
        <fgColor rgb="FFFFFF97"/>
        <bgColor rgb="FFFFFF97"/>
      </patternFill>
    </fill>
    <fill>
      <patternFill patternType="none">
        <fgColor rgb="FFFFFF97"/>
        <bgColor rgb="FFFFFF97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 applyFont="1" applyFill="1" applyBorder="1"/>
    <xf numFmtId="0" fontId="2" fillId="0" borderId="0" xfId="0" applyFont="1" applyFill="1" applyBorder="1"/>
    <xf numFmtId="0" fontId="3" fillId="0" borderId="1" xfId="1" applyFont="1" applyBorder="1" applyAlignment="1">
      <alignment vertical="center" wrapText="1" readingOrder="1"/>
    </xf>
    <xf numFmtId="0" fontId="4" fillId="2" borderId="0" xfId="1" applyFont="1" applyFill="1" applyAlignment="1">
      <alignment horizontal="left" vertical="center" wrapText="1" readingOrder="1"/>
    </xf>
    <xf numFmtId="0" fontId="4" fillId="2" borderId="0" xfId="1" applyFont="1" applyFill="1" applyAlignment="1">
      <alignment vertical="center" wrapText="1" readingOrder="1"/>
    </xf>
    <xf numFmtId="166" fontId="4" fillId="2" borderId="0" xfId="1" applyNumberFormat="1" applyFont="1" applyFill="1" applyAlignment="1">
      <alignment horizontal="right" vertical="center" wrapText="1" readingOrder="1"/>
    </xf>
    <xf numFmtId="0" fontId="5" fillId="8" borderId="0" xfId="1" applyFont="1" applyFill="1" applyAlignment="1">
      <alignment horizontal="left" vertical="center" wrapText="1" readingOrder="1"/>
    </xf>
    <xf numFmtId="0" fontId="5" fillId="8" borderId="0" xfId="1" applyFont="1" applyFill="1" applyAlignment="1">
      <alignment vertical="center" wrapText="1" readingOrder="1"/>
    </xf>
    <xf numFmtId="166" fontId="5" fillId="8" borderId="0" xfId="1" applyNumberFormat="1" applyFont="1" applyFill="1" applyAlignment="1">
      <alignment horizontal="right" vertical="center" wrapText="1" readingOrder="1"/>
    </xf>
    <xf numFmtId="0" fontId="5" fillId="9" borderId="0" xfId="1" applyFont="1" applyFill="1" applyAlignment="1">
      <alignment horizontal="left" vertical="center" wrapText="1" readingOrder="1"/>
    </xf>
    <xf numFmtId="0" fontId="5" fillId="9" borderId="0" xfId="1" applyFont="1" applyFill="1" applyAlignment="1">
      <alignment vertical="center" wrapText="1" readingOrder="1"/>
    </xf>
    <xf numFmtId="166" fontId="5" fillId="9" borderId="0" xfId="1" applyNumberFormat="1" applyFont="1" applyFill="1" applyAlignment="1">
      <alignment horizontal="right" vertical="center" wrapText="1" readingOrder="1"/>
    </xf>
    <xf numFmtId="0" fontId="5" fillId="3" borderId="0" xfId="1" applyFont="1" applyFill="1" applyAlignment="1">
      <alignment horizontal="left" vertical="center" wrapText="1" readingOrder="1"/>
    </xf>
    <xf numFmtId="0" fontId="5" fillId="3" borderId="0" xfId="1" applyFont="1" applyFill="1" applyAlignment="1">
      <alignment vertical="center" wrapText="1" readingOrder="1"/>
    </xf>
    <xf numFmtId="166" fontId="5" fillId="3" borderId="0" xfId="1" applyNumberFormat="1" applyFont="1" applyFill="1" applyAlignment="1">
      <alignment horizontal="right" vertical="center" wrapText="1" readingOrder="1"/>
    </xf>
    <xf numFmtId="0" fontId="5" fillId="4" borderId="0" xfId="1" applyFont="1" applyFill="1" applyAlignment="1">
      <alignment horizontal="left" vertical="center" wrapText="1" readingOrder="1"/>
    </xf>
    <xf numFmtId="0" fontId="5" fillId="4" borderId="0" xfId="1" applyFont="1" applyFill="1" applyAlignment="1">
      <alignment vertical="center" wrapText="1" readingOrder="1"/>
    </xf>
    <xf numFmtId="166" fontId="5" fillId="4" borderId="0" xfId="1" applyNumberFormat="1" applyFont="1" applyFill="1" applyAlignment="1">
      <alignment horizontal="right" vertical="center" wrapText="1" readingOrder="1"/>
    </xf>
    <xf numFmtId="0" fontId="3" fillId="5" borderId="0" xfId="1" applyFont="1" applyFill="1" applyAlignment="1">
      <alignment horizontal="left" vertical="center" wrapText="1" readingOrder="1"/>
    </xf>
    <xf numFmtId="0" fontId="3" fillId="5" borderId="0" xfId="1" applyFont="1" applyFill="1" applyAlignment="1">
      <alignment vertical="center" wrapText="1" readingOrder="1"/>
    </xf>
    <xf numFmtId="166" fontId="3" fillId="5" borderId="0" xfId="1" applyNumberFormat="1" applyFont="1" applyFill="1" applyAlignment="1">
      <alignment horizontal="right" vertical="center" wrapText="1" readingOrder="1"/>
    </xf>
    <xf numFmtId="0" fontId="5" fillId="6" borderId="0" xfId="1" applyFont="1" applyFill="1" applyAlignment="1">
      <alignment horizontal="left" vertical="center" wrapText="1" readingOrder="1"/>
    </xf>
    <xf numFmtId="0" fontId="5" fillId="6" borderId="0" xfId="1" applyFont="1" applyFill="1" applyAlignment="1">
      <alignment vertical="center" wrapText="1" readingOrder="1"/>
    </xf>
    <xf numFmtId="166" fontId="5" fillId="6" borderId="0" xfId="1" applyNumberFormat="1" applyFont="1" applyFill="1" applyAlignment="1">
      <alignment horizontal="right" vertical="center" wrapText="1" readingOrder="1"/>
    </xf>
    <xf numFmtId="0" fontId="3" fillId="7" borderId="0" xfId="1" applyFont="1" applyFill="1" applyAlignment="1">
      <alignment horizontal="left" vertical="center" wrapText="1" readingOrder="1"/>
    </xf>
    <xf numFmtId="0" fontId="3" fillId="7" borderId="0" xfId="1" applyFont="1" applyFill="1" applyAlignment="1">
      <alignment vertical="center" wrapText="1" readingOrder="1"/>
    </xf>
    <xf numFmtId="166" fontId="3" fillId="7" borderId="0" xfId="1" applyNumberFormat="1" applyFont="1" applyFill="1" applyAlignment="1">
      <alignment horizontal="right" vertical="center" wrapText="1" readingOrder="1"/>
    </xf>
    <xf numFmtId="0" fontId="6" fillId="0" borderId="0" xfId="1" applyFont="1" applyAlignment="1">
      <alignment vertical="top" wrapText="1" readingOrder="1"/>
    </xf>
    <xf numFmtId="0" fontId="7" fillId="0" borderId="0" xfId="0" applyFont="1" applyFill="1" applyBorder="1"/>
    <xf numFmtId="164" fontId="6" fillId="0" borderId="0" xfId="1" applyNumberFormat="1" applyFont="1" applyAlignment="1">
      <alignment horizontal="left" vertical="top" wrapText="1" readingOrder="1"/>
    </xf>
    <xf numFmtId="165" fontId="6" fillId="0" borderId="0" xfId="1" applyNumberFormat="1" applyFont="1" applyAlignment="1">
      <alignment horizontal="left" vertical="top" wrapText="1" readingOrder="1"/>
    </xf>
    <xf numFmtId="0" fontId="6" fillId="0" borderId="1" xfId="1" applyFont="1" applyBorder="1" applyAlignment="1">
      <alignment vertical="center" wrapText="1" readingOrder="1"/>
    </xf>
    <xf numFmtId="0" fontId="7" fillId="0" borderId="1" xfId="1" applyFont="1" applyBorder="1" applyAlignment="1">
      <alignment vertical="top" wrapText="1"/>
    </xf>
    <xf numFmtId="0" fontId="9" fillId="2" borderId="0" xfId="1" applyFont="1" applyFill="1" applyAlignment="1">
      <alignment horizontal="left" vertical="center" wrapText="1" readingOrder="1"/>
    </xf>
    <xf numFmtId="0" fontId="9" fillId="2" borderId="0" xfId="1" applyFont="1" applyFill="1" applyAlignment="1">
      <alignment vertical="center" wrapText="1" readingOrder="1"/>
    </xf>
    <xf numFmtId="166" fontId="9" fillId="2" borderId="0" xfId="1" applyNumberFormat="1" applyFont="1" applyFill="1" applyAlignment="1">
      <alignment horizontal="right" vertical="center" wrapText="1" readingOrder="1"/>
    </xf>
    <xf numFmtId="0" fontId="8" fillId="3" borderId="0" xfId="1" applyFont="1" applyFill="1" applyAlignment="1">
      <alignment horizontal="left" vertical="center" wrapText="1" readingOrder="1"/>
    </xf>
    <xf numFmtId="0" fontId="8" fillId="3" borderId="0" xfId="1" applyFont="1" applyFill="1" applyAlignment="1">
      <alignment vertical="center" wrapText="1" readingOrder="1"/>
    </xf>
    <xf numFmtId="166" fontId="8" fillId="3" borderId="0" xfId="1" applyNumberFormat="1" applyFont="1" applyFill="1" applyAlignment="1">
      <alignment horizontal="right" vertical="center" wrapText="1" readingOrder="1"/>
    </xf>
    <xf numFmtId="0" fontId="8" fillId="4" borderId="0" xfId="1" applyFont="1" applyFill="1" applyAlignment="1">
      <alignment horizontal="left" vertical="center" wrapText="1" readingOrder="1"/>
    </xf>
    <xf numFmtId="0" fontId="8" fillId="4" borderId="0" xfId="1" applyFont="1" applyFill="1" applyAlignment="1">
      <alignment vertical="center" wrapText="1" readingOrder="1"/>
    </xf>
    <xf numFmtId="166" fontId="8" fillId="4" borderId="0" xfId="1" applyNumberFormat="1" applyFont="1" applyFill="1" applyAlignment="1">
      <alignment horizontal="right" vertical="center" wrapText="1" readingOrder="1"/>
    </xf>
    <xf numFmtId="0" fontId="6" fillId="5" borderId="0" xfId="1" applyFont="1" applyFill="1" applyAlignment="1">
      <alignment horizontal="left" vertical="center" wrapText="1" readingOrder="1"/>
    </xf>
    <xf numFmtId="0" fontId="6" fillId="5" borderId="0" xfId="1" applyFont="1" applyFill="1" applyAlignment="1">
      <alignment vertical="center" wrapText="1" readingOrder="1"/>
    </xf>
    <xf numFmtId="166" fontId="6" fillId="5" borderId="0" xfId="1" applyNumberFormat="1" applyFont="1" applyFill="1" applyAlignment="1">
      <alignment horizontal="right" vertical="center" wrapText="1" readingOrder="1"/>
    </xf>
    <xf numFmtId="0" fontId="8" fillId="6" borderId="0" xfId="1" applyFont="1" applyFill="1" applyAlignment="1">
      <alignment horizontal="left" vertical="center" wrapText="1" readingOrder="1"/>
    </xf>
    <xf numFmtId="0" fontId="8" fillId="6" borderId="0" xfId="1" applyFont="1" applyFill="1" applyAlignment="1">
      <alignment vertical="center" wrapText="1" readingOrder="1"/>
    </xf>
    <xf numFmtId="166" fontId="8" fillId="6" borderId="0" xfId="1" applyNumberFormat="1" applyFont="1" applyFill="1" applyAlignment="1">
      <alignment horizontal="right" vertical="center" wrapText="1" readingOrder="1"/>
    </xf>
    <xf numFmtId="0" fontId="6" fillId="7" borderId="0" xfId="1" applyFont="1" applyFill="1" applyAlignment="1">
      <alignment horizontal="left" vertical="center" wrapText="1" readingOrder="1"/>
    </xf>
    <xf numFmtId="0" fontId="6" fillId="7" borderId="0" xfId="1" applyFont="1" applyFill="1" applyAlignment="1">
      <alignment vertical="center" wrapText="1" readingOrder="1"/>
    </xf>
    <xf numFmtId="166" fontId="6" fillId="7" borderId="0" xfId="1" applyNumberFormat="1" applyFont="1" applyFill="1" applyAlignment="1">
      <alignment horizontal="right" vertical="center" wrapText="1" readingOrder="1"/>
    </xf>
    <xf numFmtId="0" fontId="8" fillId="8" borderId="0" xfId="1" applyFont="1" applyFill="1" applyAlignment="1">
      <alignment horizontal="left" vertical="center" wrapText="1" readingOrder="1"/>
    </xf>
    <xf numFmtId="0" fontId="8" fillId="8" borderId="0" xfId="1" applyFont="1" applyFill="1" applyAlignment="1">
      <alignment vertical="center" wrapText="1" readingOrder="1"/>
    </xf>
    <xf numFmtId="166" fontId="8" fillId="8" borderId="0" xfId="1" applyNumberFormat="1" applyFont="1" applyFill="1" applyAlignment="1">
      <alignment horizontal="right" vertical="center" wrapText="1" readingOrder="1"/>
    </xf>
    <xf numFmtId="0" fontId="8" fillId="9" borderId="0" xfId="1" applyFont="1" applyFill="1" applyAlignment="1">
      <alignment horizontal="left" vertical="center" wrapText="1" readingOrder="1"/>
    </xf>
    <xf numFmtId="0" fontId="8" fillId="9" borderId="0" xfId="1" applyFont="1" applyFill="1" applyAlignment="1">
      <alignment vertical="center" wrapText="1" readingOrder="1"/>
    </xf>
    <xf numFmtId="166" fontId="8" fillId="9" borderId="0" xfId="1" applyNumberFormat="1" applyFont="1" applyFill="1" applyAlignment="1">
      <alignment horizontal="right" vertical="center" wrapText="1" readingOrder="1"/>
    </xf>
    <xf numFmtId="166" fontId="10" fillId="5" borderId="0" xfId="1" applyNumberFormat="1" applyFont="1" applyFill="1" applyAlignment="1">
      <alignment horizontal="right" vertical="center" wrapText="1" readingOrder="1"/>
    </xf>
    <xf numFmtId="0" fontId="7" fillId="0" borderId="0" xfId="0" applyFont="1" applyFill="1" applyBorder="1" applyAlignment="1"/>
    <xf numFmtId="0" fontId="8" fillId="0" borderId="0" xfId="1" applyFont="1" applyAlignment="1">
      <alignment vertical="top" wrapText="1" readingOrder="1"/>
    </xf>
    <xf numFmtId="166" fontId="6" fillId="5" borderId="0" xfId="1" applyNumberFormat="1" applyFont="1" applyFill="1" applyAlignment="1">
      <alignment vertical="center" wrapText="1" readingOrder="1"/>
    </xf>
    <xf numFmtId="166" fontId="8" fillId="3" borderId="0" xfId="1" applyNumberFormat="1" applyFont="1" applyFill="1" applyAlignment="1">
      <alignment vertical="center" wrapText="1" readingOrder="1"/>
    </xf>
    <xf numFmtId="166" fontId="9" fillId="2" borderId="0" xfId="1" applyNumberFormat="1" applyFont="1" applyFill="1" applyAlignment="1">
      <alignment vertical="center" wrapText="1" readingOrder="1"/>
    </xf>
    <xf numFmtId="166" fontId="8" fillId="4" borderId="0" xfId="1" applyNumberFormat="1" applyFont="1" applyFill="1" applyAlignment="1">
      <alignment vertical="center" wrapText="1" readingOrder="1"/>
    </xf>
    <xf numFmtId="166" fontId="8" fillId="6" borderId="0" xfId="1" applyNumberFormat="1" applyFont="1" applyFill="1" applyAlignment="1">
      <alignment vertical="center" wrapText="1" readingOrder="1"/>
    </xf>
    <xf numFmtId="166" fontId="6" fillId="7" borderId="0" xfId="1" applyNumberFormat="1" applyFont="1" applyFill="1" applyAlignment="1">
      <alignment vertical="center" wrapText="1" readingOrder="1"/>
    </xf>
    <xf numFmtId="166" fontId="8" fillId="9" borderId="0" xfId="1" applyNumberFormat="1" applyFont="1" applyFill="1" applyAlignment="1">
      <alignment vertical="center" wrapText="1" readingOrder="1"/>
    </xf>
    <xf numFmtId="166" fontId="8" fillId="8" borderId="0" xfId="1" applyNumberFormat="1" applyFont="1" applyFill="1" applyAlignment="1">
      <alignment vertical="center" wrapText="1" readingOrder="1"/>
    </xf>
    <xf numFmtId="0" fontId="6" fillId="0" borderId="1" xfId="1" applyFont="1" applyBorder="1" applyAlignment="1">
      <alignment horizontal="center" vertical="center" wrapText="1" readingOrder="1"/>
    </xf>
    <xf numFmtId="0" fontId="3" fillId="0" borderId="1" xfId="1" applyFont="1" applyBorder="1" applyAlignment="1">
      <alignment horizontal="center" vertical="center" wrapText="1" readingOrder="1"/>
    </xf>
    <xf numFmtId="0" fontId="3" fillId="0" borderId="0" xfId="1" applyFont="1" applyFill="1" applyAlignment="1">
      <alignment horizontal="left" vertical="center" wrapText="1" readingOrder="1"/>
    </xf>
    <xf numFmtId="0" fontId="3" fillId="0" borderId="0" xfId="1" applyFont="1" applyFill="1" applyAlignment="1">
      <alignment vertical="center" wrapText="1" readingOrder="1"/>
    </xf>
    <xf numFmtId="166" fontId="3" fillId="0" borderId="0" xfId="1" applyNumberFormat="1" applyFont="1" applyFill="1" applyAlignment="1">
      <alignment horizontal="right" vertical="center" wrapText="1" readingOrder="1"/>
    </xf>
    <xf numFmtId="167" fontId="2" fillId="0" borderId="0" xfId="0" applyNumberFormat="1" applyFont="1" applyFill="1" applyBorder="1"/>
    <xf numFmtId="166" fontId="5" fillId="0" borderId="0" xfId="1" applyNumberFormat="1" applyFont="1" applyFill="1" applyAlignment="1">
      <alignment horizontal="right" vertical="center" wrapText="1" readingOrder="1"/>
    </xf>
    <xf numFmtId="166" fontId="10" fillId="0" borderId="0" xfId="1" applyNumberFormat="1" applyFont="1" applyFill="1" applyAlignment="1">
      <alignment horizontal="right" vertical="center" wrapText="1" readingOrder="1"/>
    </xf>
    <xf numFmtId="0" fontId="10" fillId="5" borderId="0" xfId="1" applyFont="1" applyFill="1" applyAlignment="1">
      <alignment horizontal="left" vertical="center" wrapText="1" readingOrder="1"/>
    </xf>
    <xf numFmtId="0" fontId="11" fillId="0" borderId="0" xfId="0" applyFont="1" applyFill="1" applyBorder="1"/>
    <xf numFmtId="166" fontId="5" fillId="4" borderId="0" xfId="1" applyNumberFormat="1" applyFont="1" applyFill="1" applyAlignment="1">
      <alignment horizontal="center" vertical="center" wrapText="1" readingOrder="1"/>
    </xf>
    <xf numFmtId="166" fontId="3" fillId="10" borderId="0" xfId="1" applyNumberFormat="1" applyFont="1" applyFill="1" applyAlignment="1">
      <alignment horizontal="right" vertical="center" wrapText="1" readingOrder="1"/>
    </xf>
    <xf numFmtId="166" fontId="3" fillId="11" borderId="0" xfId="1" applyNumberFormat="1" applyFont="1" applyFill="1" applyAlignment="1">
      <alignment horizontal="right" vertical="center" wrapText="1" readingOrder="1"/>
    </xf>
    <xf numFmtId="0" fontId="12" fillId="5" borderId="0" xfId="1" applyFont="1" applyFill="1" applyAlignment="1">
      <alignment horizontal="left" vertical="center" wrapText="1" readingOrder="1"/>
    </xf>
    <xf numFmtId="0" fontId="12" fillId="5" borderId="0" xfId="1" applyFont="1" applyFill="1" applyAlignment="1">
      <alignment vertical="center" wrapText="1" readingOrder="1"/>
    </xf>
    <xf numFmtId="166" fontId="12" fillId="5" borderId="0" xfId="1" applyNumberFormat="1" applyFont="1" applyFill="1" applyAlignment="1">
      <alignment horizontal="right" vertical="center" wrapText="1" readingOrder="1"/>
    </xf>
    <xf numFmtId="0" fontId="2" fillId="0" borderId="0" xfId="0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vertical="center"/>
    </xf>
    <xf numFmtId="0" fontId="13" fillId="9" borderId="0" xfId="1" applyFont="1" applyFill="1" applyAlignment="1">
      <alignment horizontal="left" vertical="center" wrapText="1" readingOrder="1"/>
    </xf>
    <xf numFmtId="0" fontId="13" fillId="9" borderId="0" xfId="1" applyFont="1" applyFill="1" applyAlignment="1">
      <alignment vertical="center" wrapText="1" readingOrder="1"/>
    </xf>
    <xf numFmtId="166" fontId="13" fillId="9" borderId="0" xfId="1" applyNumberFormat="1" applyFont="1" applyFill="1" applyAlignment="1">
      <alignment horizontal="right" vertical="center" wrapText="1" readingOrder="1"/>
    </xf>
    <xf numFmtId="0" fontId="11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10" fillId="7" borderId="0" xfId="1" applyFont="1" applyFill="1" applyAlignment="1">
      <alignment horizontal="left" vertical="center" wrapText="1" readingOrder="1"/>
    </xf>
    <xf numFmtId="0" fontId="10" fillId="5" borderId="0" xfId="1" applyFont="1" applyFill="1" applyAlignment="1">
      <alignment vertical="center" wrapText="1" readingOrder="1"/>
    </xf>
    <xf numFmtId="0" fontId="11" fillId="0" borderId="0" xfId="0" applyFont="1" applyFill="1" applyBorder="1" applyAlignment="1">
      <alignment horizontal="center" vertical="center"/>
    </xf>
    <xf numFmtId="4" fontId="14" fillId="0" borderId="0" xfId="0" applyNumberFormat="1" applyFont="1" applyFill="1" applyBorder="1"/>
    <xf numFmtId="4" fontId="2" fillId="0" borderId="0" xfId="0" applyNumberFormat="1" applyFont="1" applyFill="1" applyBorder="1"/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66" fontId="19" fillId="7" borderId="0" xfId="1" applyNumberFormat="1" applyFont="1" applyFill="1" applyAlignment="1">
      <alignment vertical="center" wrapText="1" readingOrder="1"/>
    </xf>
    <xf numFmtId="166" fontId="7" fillId="0" borderId="0" xfId="0" applyNumberFormat="1" applyFont="1" applyFill="1" applyBorder="1"/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FEDE01"/>
      <rgbColor rgb="00FFEE75"/>
      <rgbColor rgb="00FFFF97"/>
      <rgbColor rgb="00C1C1FF"/>
      <rgbColor rgb="00E1E1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showGridLines="0" workbookViewId="0">
      <selection activeCell="I21" sqref="I21"/>
    </sheetView>
  </sheetViews>
  <sheetFormatPr defaultRowHeight="12" x14ac:dyDescent="0.2"/>
  <cols>
    <col min="1" max="1" width="12.5703125" style="28" bestFit="1" customWidth="1"/>
    <col min="2" max="2" width="11.7109375" style="28" bestFit="1" customWidth="1"/>
    <col min="3" max="3" width="68.7109375" style="28" bestFit="1" customWidth="1"/>
    <col min="4" max="4" width="12.28515625" style="28" bestFit="1" customWidth="1"/>
    <col min="5" max="5" width="10.85546875" style="28" bestFit="1" customWidth="1"/>
    <col min="6" max="6" width="10" style="28" bestFit="1" customWidth="1"/>
    <col min="7" max="7" width="10" style="28" customWidth="1"/>
    <col min="8" max="8" width="10.85546875" style="28" bestFit="1" customWidth="1"/>
    <col min="9" max="9" width="9.85546875" style="28" bestFit="1" customWidth="1"/>
    <col min="10" max="10" width="8.42578125" style="28" customWidth="1"/>
    <col min="11" max="11" width="5" style="28" customWidth="1"/>
    <col min="12" max="12" width="8.7109375" style="28" bestFit="1" customWidth="1"/>
    <col min="13" max="16384" width="9.140625" style="28"/>
  </cols>
  <sheetData>
    <row r="1" spans="1:11" ht="12" customHeight="1" x14ac:dyDescent="0.2">
      <c r="A1" s="27" t="s">
        <v>0</v>
      </c>
      <c r="B1" s="58"/>
      <c r="C1" s="58"/>
      <c r="D1" s="58"/>
      <c r="E1" s="58"/>
      <c r="F1" s="58"/>
      <c r="G1" s="58"/>
      <c r="H1" s="58"/>
      <c r="I1" s="29"/>
    </row>
    <row r="2" spans="1:11" ht="1.35" customHeight="1" x14ac:dyDescent="0.2"/>
    <row r="3" spans="1:11" x14ac:dyDescent="0.2">
      <c r="A3" s="27" t="s">
        <v>1</v>
      </c>
      <c r="B3" s="58"/>
      <c r="C3" s="58"/>
      <c r="D3" s="58"/>
      <c r="E3" s="58"/>
      <c r="F3" s="58"/>
      <c r="G3" s="58"/>
      <c r="H3" s="58"/>
      <c r="I3" s="30"/>
    </row>
    <row r="4" spans="1:11" ht="1.35" customHeight="1" x14ac:dyDescent="0.2"/>
    <row r="5" spans="1:11" ht="12.75" customHeight="1" x14ac:dyDescent="0.2">
      <c r="A5" s="27" t="s">
        <v>2</v>
      </c>
      <c r="B5" s="58"/>
      <c r="C5" s="58"/>
      <c r="D5" s="58"/>
      <c r="E5" s="58"/>
      <c r="F5" s="58"/>
      <c r="G5" s="58"/>
      <c r="H5" s="58"/>
      <c r="I5" s="58"/>
    </row>
    <row r="6" spans="1:11" ht="1.35" customHeight="1" x14ac:dyDescent="0.2"/>
    <row r="7" spans="1:11" ht="12.75" customHeight="1" x14ac:dyDescent="0.2">
      <c r="A7" s="27" t="s">
        <v>3</v>
      </c>
      <c r="B7" s="58"/>
      <c r="C7" s="58"/>
      <c r="D7" s="58"/>
      <c r="E7" s="58"/>
      <c r="F7" s="58"/>
      <c r="G7" s="58"/>
      <c r="H7" s="58"/>
      <c r="I7" s="58"/>
    </row>
    <row r="8" spans="1:11" ht="1.35" customHeight="1" x14ac:dyDescent="0.2"/>
    <row r="9" spans="1:11" ht="12.75" customHeight="1" x14ac:dyDescent="0.2">
      <c r="A9" s="27" t="s">
        <v>4</v>
      </c>
      <c r="B9" s="58"/>
      <c r="C9" s="58"/>
      <c r="D9" s="58"/>
      <c r="E9" s="58"/>
      <c r="F9" s="58"/>
      <c r="G9" s="58"/>
      <c r="H9" s="58"/>
      <c r="I9" s="58"/>
    </row>
    <row r="10" spans="1:11" ht="8.4499999999999993" customHeight="1" x14ac:dyDescent="0.2"/>
    <row r="11" spans="1:11" ht="19.899999999999999" customHeight="1" x14ac:dyDescent="0.2">
      <c r="A11" s="59" t="s">
        <v>462</v>
      </c>
      <c r="B11" s="58"/>
      <c r="C11" s="58"/>
      <c r="D11" s="58"/>
      <c r="E11" s="58"/>
      <c r="F11" s="58"/>
      <c r="G11" s="58"/>
      <c r="H11" s="58"/>
      <c r="I11" s="58"/>
    </row>
    <row r="12" spans="1:11" ht="1.5" customHeight="1" x14ac:dyDescent="0.2"/>
    <row r="13" spans="1:11" ht="19.899999999999999" customHeight="1" x14ac:dyDescent="0.2">
      <c r="A13" s="59" t="s">
        <v>5</v>
      </c>
      <c r="B13" s="58"/>
      <c r="C13" s="58"/>
      <c r="D13" s="58"/>
      <c r="E13" s="58"/>
      <c r="F13" s="58"/>
      <c r="G13" s="58"/>
      <c r="H13" s="58"/>
      <c r="I13" s="58"/>
    </row>
    <row r="14" spans="1:11" ht="8.65" customHeight="1" x14ac:dyDescent="0.2"/>
    <row r="15" spans="1:11" ht="7.15" customHeight="1" x14ac:dyDescent="0.2"/>
    <row r="16" spans="1:11" ht="12" customHeight="1" x14ac:dyDescent="0.2">
      <c r="A16" s="31" t="s">
        <v>6</v>
      </c>
      <c r="B16" s="31" t="s">
        <v>7</v>
      </c>
      <c r="C16" s="31" t="s">
        <v>8</v>
      </c>
      <c r="D16" s="68">
        <v>2022</v>
      </c>
      <c r="E16" s="68" t="s">
        <v>10</v>
      </c>
      <c r="F16" s="68" t="s">
        <v>11</v>
      </c>
      <c r="G16" s="68" t="s">
        <v>11</v>
      </c>
      <c r="H16" s="31" t="s">
        <v>493</v>
      </c>
      <c r="I16" s="32"/>
      <c r="J16" s="32"/>
      <c r="K16" s="32"/>
    </row>
    <row r="17" spans="1:12" x14ac:dyDescent="0.2">
      <c r="A17" s="33" t="s">
        <v>1</v>
      </c>
      <c r="B17" s="33" t="s">
        <v>1</v>
      </c>
      <c r="C17" s="34" t="s">
        <v>12</v>
      </c>
      <c r="D17" s="35">
        <v>13663730</v>
      </c>
      <c r="E17" s="62">
        <v>6680887.6799999997</v>
      </c>
      <c r="F17" s="62">
        <v>6982842.3200000003</v>
      </c>
      <c r="G17" s="62"/>
      <c r="H17" s="62"/>
      <c r="I17" s="58"/>
      <c r="J17" s="58"/>
      <c r="K17" s="58"/>
    </row>
    <row r="18" spans="1:12" x14ac:dyDescent="0.2">
      <c r="A18" s="36" t="s">
        <v>13</v>
      </c>
      <c r="B18" s="36" t="s">
        <v>14</v>
      </c>
      <c r="C18" s="37" t="s">
        <v>15</v>
      </c>
      <c r="D18" s="38">
        <v>1200646</v>
      </c>
      <c r="E18" s="61">
        <v>717426.33</v>
      </c>
      <c r="F18" s="61">
        <v>483219.67</v>
      </c>
      <c r="G18" s="61"/>
      <c r="H18" s="61"/>
      <c r="I18" s="58"/>
      <c r="J18" s="58"/>
      <c r="K18" s="58"/>
    </row>
    <row r="19" spans="1:12" x14ac:dyDescent="0.2">
      <c r="A19" s="39" t="s">
        <v>13</v>
      </c>
      <c r="B19" s="39" t="s">
        <v>16</v>
      </c>
      <c r="C19" s="40" t="s">
        <v>15</v>
      </c>
      <c r="D19" s="41">
        <v>1200646</v>
      </c>
      <c r="E19" s="63">
        <v>717426.33</v>
      </c>
      <c r="F19" s="63">
        <v>483219.67</v>
      </c>
      <c r="G19" s="63"/>
      <c r="H19" s="63"/>
      <c r="I19" s="58"/>
      <c r="J19" s="58"/>
      <c r="K19" s="58"/>
    </row>
    <row r="20" spans="1:12" x14ac:dyDescent="0.2">
      <c r="A20" s="42" t="s">
        <v>17</v>
      </c>
      <c r="B20" s="42" t="s">
        <v>18</v>
      </c>
      <c r="C20" s="43" t="s">
        <v>19</v>
      </c>
      <c r="D20" s="44">
        <v>1200646</v>
      </c>
      <c r="E20" s="60">
        <v>717426.33</v>
      </c>
      <c r="F20" s="60">
        <v>483219.67</v>
      </c>
      <c r="G20" s="60">
        <v>464054</v>
      </c>
      <c r="H20" s="60">
        <f>D20+G20</f>
        <v>1664700</v>
      </c>
      <c r="I20" s="58"/>
      <c r="J20" s="58"/>
      <c r="K20" s="58"/>
      <c r="L20" s="17"/>
    </row>
    <row r="21" spans="1:12" x14ac:dyDescent="0.2">
      <c r="A21" s="42" t="s">
        <v>20</v>
      </c>
      <c r="B21" s="42" t="s">
        <v>21</v>
      </c>
      <c r="C21" s="43" t="s">
        <v>22</v>
      </c>
      <c r="D21" s="44">
        <v>0</v>
      </c>
      <c r="E21" s="60">
        <v>0</v>
      </c>
      <c r="F21" s="60">
        <v>0</v>
      </c>
      <c r="G21" s="60">
        <v>0</v>
      </c>
      <c r="H21" s="60">
        <f>D21+G21</f>
        <v>0</v>
      </c>
      <c r="I21" s="58"/>
      <c r="J21" s="58"/>
      <c r="K21" s="58"/>
      <c r="L21" s="17"/>
    </row>
    <row r="22" spans="1:12" x14ac:dyDescent="0.2">
      <c r="A22" s="36" t="s">
        <v>13</v>
      </c>
      <c r="B22" s="36" t="s">
        <v>23</v>
      </c>
      <c r="C22" s="37" t="s">
        <v>24</v>
      </c>
      <c r="D22" s="38">
        <v>85000</v>
      </c>
      <c r="E22" s="61">
        <v>19500</v>
      </c>
      <c r="F22" s="61">
        <v>65500</v>
      </c>
      <c r="G22" s="61"/>
      <c r="H22" s="61"/>
      <c r="I22" s="58"/>
      <c r="J22" s="58"/>
      <c r="K22" s="58"/>
      <c r="L22" s="103"/>
    </row>
    <row r="23" spans="1:12" x14ac:dyDescent="0.2">
      <c r="A23" s="39" t="s">
        <v>13</v>
      </c>
      <c r="B23" s="39" t="s">
        <v>25</v>
      </c>
      <c r="C23" s="40" t="s">
        <v>26</v>
      </c>
      <c r="D23" s="41">
        <v>85000</v>
      </c>
      <c r="E23" s="63">
        <v>19500</v>
      </c>
      <c r="F23" s="63">
        <v>65500</v>
      </c>
      <c r="G23" s="63"/>
      <c r="H23" s="63"/>
      <c r="I23" s="58"/>
      <c r="J23" s="58"/>
      <c r="K23" s="58"/>
    </row>
    <row r="24" spans="1:12" x14ac:dyDescent="0.2">
      <c r="A24" s="42" t="s">
        <v>27</v>
      </c>
      <c r="B24" s="42" t="s">
        <v>28</v>
      </c>
      <c r="C24" s="43" t="s">
        <v>29</v>
      </c>
      <c r="D24" s="44">
        <v>85000</v>
      </c>
      <c r="E24" s="60">
        <v>19500</v>
      </c>
      <c r="F24" s="60">
        <v>65500</v>
      </c>
      <c r="G24" s="60">
        <f>H24-D24</f>
        <v>26702</v>
      </c>
      <c r="H24" s="60">
        <v>111702</v>
      </c>
      <c r="I24" s="58"/>
      <c r="J24" s="58"/>
      <c r="K24" s="58"/>
    </row>
    <row r="25" spans="1:12" x14ac:dyDescent="0.2">
      <c r="A25" s="36" t="s">
        <v>13</v>
      </c>
      <c r="B25" s="36" t="s">
        <v>30</v>
      </c>
      <c r="C25" s="37" t="s">
        <v>31</v>
      </c>
      <c r="D25" s="38">
        <v>1140000</v>
      </c>
      <c r="E25" s="61">
        <v>619740.05000000005</v>
      </c>
      <c r="F25" s="61">
        <v>520259.95</v>
      </c>
      <c r="G25" s="61"/>
      <c r="H25" s="61"/>
      <c r="I25" s="58"/>
      <c r="J25" s="58"/>
      <c r="K25" s="58"/>
    </row>
    <row r="26" spans="1:12" x14ac:dyDescent="0.2">
      <c r="A26" s="39" t="s">
        <v>13</v>
      </c>
      <c r="B26" s="39" t="s">
        <v>32</v>
      </c>
      <c r="C26" s="40" t="s">
        <v>33</v>
      </c>
      <c r="D26" s="41">
        <v>1140000</v>
      </c>
      <c r="E26" s="63">
        <v>619740.05000000005</v>
      </c>
      <c r="F26" s="63">
        <v>520259.95</v>
      </c>
      <c r="G26" s="63"/>
      <c r="H26" s="63"/>
      <c r="I26" s="58"/>
      <c r="J26" s="58"/>
      <c r="K26" s="58"/>
    </row>
    <row r="27" spans="1:12" x14ac:dyDescent="0.2">
      <c r="A27" s="42" t="s">
        <v>34</v>
      </c>
      <c r="B27" s="42" t="s">
        <v>35</v>
      </c>
      <c r="C27" s="43" t="s">
        <v>36</v>
      </c>
      <c r="D27" s="44">
        <v>1134000</v>
      </c>
      <c r="E27" s="60">
        <v>615782</v>
      </c>
      <c r="F27" s="60">
        <v>518218</v>
      </c>
      <c r="G27" s="60">
        <v>0</v>
      </c>
      <c r="H27" s="60">
        <f>D27</f>
        <v>1134000</v>
      </c>
      <c r="I27" s="58"/>
      <c r="J27" s="58"/>
      <c r="K27" s="58"/>
    </row>
    <row r="28" spans="1:12" x14ac:dyDescent="0.2">
      <c r="A28" s="42" t="s">
        <v>37</v>
      </c>
      <c r="B28" s="42" t="s">
        <v>38</v>
      </c>
      <c r="C28" s="43" t="s">
        <v>39</v>
      </c>
      <c r="D28" s="44">
        <v>6000</v>
      </c>
      <c r="E28" s="60">
        <v>3958.05</v>
      </c>
      <c r="F28" s="60">
        <v>2041.95</v>
      </c>
      <c r="G28" s="60">
        <v>0</v>
      </c>
      <c r="H28" s="60">
        <v>6000</v>
      </c>
      <c r="I28" s="58"/>
      <c r="J28" s="58"/>
      <c r="K28" s="58"/>
    </row>
    <row r="29" spans="1:12" x14ac:dyDescent="0.2">
      <c r="A29" s="42" t="s">
        <v>40</v>
      </c>
      <c r="B29" s="42" t="s">
        <v>21</v>
      </c>
      <c r="C29" s="43" t="s">
        <v>41</v>
      </c>
      <c r="D29" s="44">
        <v>0</v>
      </c>
      <c r="E29" s="60">
        <v>0</v>
      </c>
      <c r="F29" s="60">
        <v>0</v>
      </c>
      <c r="G29" s="60">
        <v>0</v>
      </c>
      <c r="H29" s="60">
        <v>0</v>
      </c>
      <c r="I29" s="58"/>
      <c r="J29" s="58"/>
      <c r="K29" s="58"/>
    </row>
    <row r="30" spans="1:12" x14ac:dyDescent="0.2">
      <c r="A30" s="36" t="s">
        <v>13</v>
      </c>
      <c r="B30" s="36" t="s">
        <v>42</v>
      </c>
      <c r="C30" s="37" t="s">
        <v>43</v>
      </c>
      <c r="D30" s="38">
        <v>40630</v>
      </c>
      <c r="E30" s="61">
        <v>41638</v>
      </c>
      <c r="F30" s="61">
        <v>-1008</v>
      </c>
      <c r="G30" s="61"/>
      <c r="H30" s="61"/>
      <c r="I30" s="58"/>
      <c r="J30" s="58"/>
      <c r="K30" s="58"/>
    </row>
    <row r="31" spans="1:12" x14ac:dyDescent="0.2">
      <c r="A31" s="39" t="s">
        <v>13</v>
      </c>
      <c r="B31" s="39" t="s">
        <v>44</v>
      </c>
      <c r="C31" s="40" t="s">
        <v>45</v>
      </c>
      <c r="D31" s="41">
        <v>8630</v>
      </c>
      <c r="E31" s="63">
        <v>26963</v>
      </c>
      <c r="F31" s="63">
        <v>-18333</v>
      </c>
      <c r="G31" s="63"/>
      <c r="H31" s="63"/>
      <c r="I31" s="58"/>
      <c r="J31" s="58"/>
      <c r="K31" s="58"/>
    </row>
    <row r="32" spans="1:12" x14ac:dyDescent="0.2">
      <c r="A32" s="45" t="s">
        <v>13</v>
      </c>
      <c r="B32" s="45" t="s">
        <v>46</v>
      </c>
      <c r="C32" s="46" t="s">
        <v>45</v>
      </c>
      <c r="D32" s="47">
        <v>8630</v>
      </c>
      <c r="E32" s="64">
        <v>26963</v>
      </c>
      <c r="F32" s="64">
        <v>-18333</v>
      </c>
      <c r="G32" s="64">
        <f>G33+G34</f>
        <v>22870</v>
      </c>
      <c r="H32" s="64">
        <f>H33+H34</f>
        <v>31500</v>
      </c>
      <c r="I32" s="58"/>
      <c r="J32" s="58"/>
      <c r="K32" s="58"/>
    </row>
    <row r="33" spans="1:11" x14ac:dyDescent="0.2">
      <c r="A33" s="48" t="s">
        <v>47</v>
      </c>
      <c r="B33" s="48" t="s">
        <v>48</v>
      </c>
      <c r="C33" s="49" t="s">
        <v>49</v>
      </c>
      <c r="D33" s="50">
        <v>8630</v>
      </c>
      <c r="E33" s="65">
        <v>26963</v>
      </c>
      <c r="F33" s="65">
        <v>-18333</v>
      </c>
      <c r="G33" s="102">
        <f>H33-D33</f>
        <v>8307</v>
      </c>
      <c r="H33" s="102">
        <v>16937</v>
      </c>
      <c r="I33" s="58"/>
      <c r="J33" s="58"/>
      <c r="K33" s="58"/>
    </row>
    <row r="34" spans="1:11" ht="24" x14ac:dyDescent="0.2">
      <c r="A34" s="48" t="s">
        <v>494</v>
      </c>
      <c r="B34" s="48">
        <v>92211</v>
      </c>
      <c r="C34" s="49" t="s">
        <v>495</v>
      </c>
      <c r="D34" s="50">
        <v>0</v>
      </c>
      <c r="E34" s="65"/>
      <c r="F34" s="65"/>
      <c r="G34" s="102">
        <v>14563</v>
      </c>
      <c r="H34" s="102">
        <v>14563</v>
      </c>
      <c r="I34" s="58"/>
      <c r="J34" s="58"/>
      <c r="K34" s="58"/>
    </row>
    <row r="35" spans="1:11" x14ac:dyDescent="0.2">
      <c r="A35" s="39" t="s">
        <v>13</v>
      </c>
      <c r="B35" s="39" t="s">
        <v>50</v>
      </c>
      <c r="C35" s="40" t="s">
        <v>51</v>
      </c>
      <c r="D35" s="41">
        <v>32000</v>
      </c>
      <c r="E35" s="63">
        <v>14675</v>
      </c>
      <c r="F35" s="63">
        <v>17325</v>
      </c>
      <c r="G35" s="63"/>
      <c r="H35" s="63"/>
      <c r="I35" s="58"/>
      <c r="J35" s="58"/>
      <c r="K35" s="58"/>
    </row>
    <row r="36" spans="1:11" x14ac:dyDescent="0.2">
      <c r="A36" s="45" t="s">
        <v>13</v>
      </c>
      <c r="B36" s="45" t="s">
        <v>52</v>
      </c>
      <c r="C36" s="46" t="s">
        <v>51</v>
      </c>
      <c r="D36" s="47">
        <v>32000</v>
      </c>
      <c r="E36" s="64">
        <v>14675</v>
      </c>
      <c r="F36" s="64">
        <v>17325</v>
      </c>
      <c r="G36" s="64">
        <f>G37+G38</f>
        <v>7500</v>
      </c>
      <c r="H36" s="64">
        <f>H37+H38</f>
        <v>39500</v>
      </c>
      <c r="I36" s="58"/>
      <c r="J36" s="58"/>
      <c r="K36" s="58"/>
    </row>
    <row r="37" spans="1:11" x14ac:dyDescent="0.2">
      <c r="A37" s="48" t="s">
        <v>53</v>
      </c>
      <c r="B37" s="48" t="s">
        <v>54</v>
      </c>
      <c r="C37" s="49" t="s">
        <v>55</v>
      </c>
      <c r="D37" s="50">
        <v>25000</v>
      </c>
      <c r="E37" s="65">
        <v>14675</v>
      </c>
      <c r="F37" s="65">
        <v>10325</v>
      </c>
      <c r="G37" s="65">
        <v>11339</v>
      </c>
      <c r="H37" s="65">
        <v>36339</v>
      </c>
      <c r="I37" s="58"/>
      <c r="J37" s="58"/>
      <c r="K37" s="58"/>
    </row>
    <row r="38" spans="1:11" x14ac:dyDescent="0.2">
      <c r="A38" s="48" t="s">
        <v>56</v>
      </c>
      <c r="B38" s="48" t="s">
        <v>57</v>
      </c>
      <c r="C38" s="49" t="s">
        <v>58</v>
      </c>
      <c r="D38" s="50">
        <v>7000</v>
      </c>
      <c r="E38" s="65">
        <v>0</v>
      </c>
      <c r="F38" s="65">
        <v>7000</v>
      </c>
      <c r="G38" s="65">
        <v>-3839</v>
      </c>
      <c r="H38" s="65">
        <v>3161</v>
      </c>
      <c r="I38" s="58"/>
      <c r="J38" s="58"/>
      <c r="K38" s="58"/>
    </row>
    <row r="39" spans="1:11" x14ac:dyDescent="0.2">
      <c r="A39" s="36" t="s">
        <v>13</v>
      </c>
      <c r="B39" s="36" t="s">
        <v>42</v>
      </c>
      <c r="C39" s="37" t="s">
        <v>43</v>
      </c>
      <c r="D39" s="38">
        <v>0</v>
      </c>
      <c r="E39" s="61">
        <v>0</v>
      </c>
      <c r="F39" s="61">
        <v>0</v>
      </c>
      <c r="G39" s="61"/>
      <c r="H39" s="61"/>
      <c r="I39" s="58"/>
      <c r="J39" s="58"/>
      <c r="K39" s="58"/>
    </row>
    <row r="40" spans="1:11" x14ac:dyDescent="0.2">
      <c r="A40" s="39" t="s">
        <v>13</v>
      </c>
      <c r="B40" s="39" t="s">
        <v>108</v>
      </c>
      <c r="C40" s="40" t="s">
        <v>109</v>
      </c>
      <c r="D40" s="41">
        <v>0</v>
      </c>
      <c r="E40" s="63">
        <v>0</v>
      </c>
      <c r="F40" s="63">
        <v>0</v>
      </c>
      <c r="G40" s="63"/>
      <c r="H40" s="63"/>
      <c r="I40" s="58"/>
      <c r="J40" s="58"/>
      <c r="K40" s="58"/>
    </row>
    <row r="41" spans="1:11" x14ac:dyDescent="0.2">
      <c r="A41" s="45" t="s">
        <v>13</v>
      </c>
      <c r="B41" s="45" t="s">
        <v>110</v>
      </c>
      <c r="C41" s="46" t="s">
        <v>111</v>
      </c>
      <c r="D41" s="47">
        <v>0</v>
      </c>
      <c r="E41" s="64">
        <v>0</v>
      </c>
      <c r="F41" s="64">
        <v>0</v>
      </c>
      <c r="G41" s="64"/>
      <c r="H41" s="64"/>
      <c r="I41" s="58"/>
      <c r="J41" s="58"/>
      <c r="K41" s="58"/>
    </row>
    <row r="42" spans="1:11" ht="24" x14ac:dyDescent="0.2">
      <c r="A42" s="48" t="s">
        <v>496</v>
      </c>
      <c r="B42" s="48">
        <v>63931</v>
      </c>
      <c r="C42" s="49" t="s">
        <v>497</v>
      </c>
      <c r="D42" s="50">
        <v>0</v>
      </c>
      <c r="E42" s="65">
        <v>0</v>
      </c>
      <c r="F42" s="65">
        <v>0</v>
      </c>
      <c r="G42" s="65">
        <v>126845</v>
      </c>
      <c r="H42" s="65">
        <v>126845</v>
      </c>
      <c r="I42" s="58"/>
      <c r="J42" s="58"/>
      <c r="K42" s="58"/>
    </row>
    <row r="43" spans="1:11" x14ac:dyDescent="0.2">
      <c r="A43" s="36" t="s">
        <v>13</v>
      </c>
      <c r="B43" s="36" t="s">
        <v>59</v>
      </c>
      <c r="C43" s="37" t="s">
        <v>60</v>
      </c>
      <c r="D43" s="38">
        <v>12000</v>
      </c>
      <c r="E43" s="61">
        <v>0</v>
      </c>
      <c r="F43" s="61">
        <v>12000</v>
      </c>
      <c r="G43" s="61"/>
      <c r="H43" s="61"/>
      <c r="I43" s="58"/>
      <c r="J43" s="58"/>
      <c r="K43" s="58"/>
    </row>
    <row r="44" spans="1:11" x14ac:dyDescent="0.2">
      <c r="A44" s="39" t="s">
        <v>13</v>
      </c>
      <c r="B44" s="39" t="s">
        <v>61</v>
      </c>
      <c r="C44" s="40" t="s">
        <v>62</v>
      </c>
      <c r="D44" s="41">
        <v>12000</v>
      </c>
      <c r="E44" s="63">
        <v>0</v>
      </c>
      <c r="F44" s="63">
        <v>12000</v>
      </c>
      <c r="G44" s="63"/>
      <c r="H44" s="63"/>
      <c r="I44" s="58"/>
      <c r="J44" s="58"/>
      <c r="K44" s="58"/>
    </row>
    <row r="45" spans="1:11" x14ac:dyDescent="0.2">
      <c r="A45" s="42" t="s">
        <v>63</v>
      </c>
      <c r="B45" s="42" t="s">
        <v>64</v>
      </c>
      <c r="C45" s="43" t="s">
        <v>65</v>
      </c>
      <c r="D45" s="44">
        <v>12000</v>
      </c>
      <c r="E45" s="60">
        <v>0</v>
      </c>
      <c r="F45" s="60">
        <v>12000</v>
      </c>
      <c r="G45" s="60">
        <v>10634</v>
      </c>
      <c r="H45" s="60">
        <v>1366</v>
      </c>
      <c r="I45" s="58"/>
      <c r="J45" s="58"/>
      <c r="K45" s="58"/>
    </row>
    <row r="46" spans="1:11" x14ac:dyDescent="0.2">
      <c r="A46" s="51" t="s">
        <v>66</v>
      </c>
      <c r="B46" s="51" t="s">
        <v>67</v>
      </c>
      <c r="C46" s="52" t="s">
        <v>68</v>
      </c>
      <c r="D46" s="53">
        <v>1699854</v>
      </c>
      <c r="E46" s="67">
        <v>566774.41</v>
      </c>
      <c r="F46" s="67">
        <v>1133079.5900000001</v>
      </c>
      <c r="G46" s="67"/>
      <c r="H46" s="67"/>
      <c r="I46" s="58"/>
      <c r="J46" s="58"/>
      <c r="K46" s="58"/>
    </row>
    <row r="47" spans="1:11" x14ac:dyDescent="0.2">
      <c r="A47" s="54" t="s">
        <v>69</v>
      </c>
      <c r="B47" s="54" t="s">
        <v>70</v>
      </c>
      <c r="C47" s="55" t="s">
        <v>71</v>
      </c>
      <c r="D47" s="56">
        <v>713978</v>
      </c>
      <c r="E47" s="66">
        <v>427245.78</v>
      </c>
      <c r="F47" s="66">
        <v>286732.21999999997</v>
      </c>
      <c r="G47" s="66"/>
      <c r="H47" s="66"/>
      <c r="I47" s="58"/>
      <c r="J47" s="58"/>
      <c r="K47" s="58"/>
    </row>
    <row r="48" spans="1:11" x14ac:dyDescent="0.2">
      <c r="A48" s="36" t="s">
        <v>13</v>
      </c>
      <c r="B48" s="36" t="s">
        <v>42</v>
      </c>
      <c r="C48" s="37" t="s">
        <v>43</v>
      </c>
      <c r="D48" s="38">
        <v>713978</v>
      </c>
      <c r="E48" s="61">
        <v>427245.78</v>
      </c>
      <c r="F48" s="61">
        <v>286732.21999999997</v>
      </c>
      <c r="G48" s="61"/>
      <c r="H48" s="61"/>
      <c r="I48" s="58"/>
      <c r="J48" s="58"/>
      <c r="K48" s="58"/>
    </row>
    <row r="49" spans="1:11" x14ac:dyDescent="0.2">
      <c r="A49" s="39" t="s">
        <v>13</v>
      </c>
      <c r="B49" s="39" t="s">
        <v>72</v>
      </c>
      <c r="C49" s="40" t="s">
        <v>73</v>
      </c>
      <c r="D49" s="41">
        <v>713978</v>
      </c>
      <c r="E49" s="63">
        <v>427245.78</v>
      </c>
      <c r="F49" s="63">
        <v>286732.21999999997</v>
      </c>
      <c r="G49" s="63"/>
      <c r="H49" s="63"/>
      <c r="I49" s="58"/>
      <c r="J49" s="58"/>
      <c r="K49" s="58"/>
    </row>
    <row r="50" spans="1:11" x14ac:dyDescent="0.2">
      <c r="A50" s="42" t="s">
        <v>74</v>
      </c>
      <c r="B50" s="42" t="s">
        <v>18</v>
      </c>
      <c r="C50" s="43" t="s">
        <v>75</v>
      </c>
      <c r="D50" s="44">
        <v>713978</v>
      </c>
      <c r="E50" s="60">
        <v>427245.78</v>
      </c>
      <c r="F50" s="60">
        <v>286732.21999999997</v>
      </c>
      <c r="G50" s="60">
        <v>-11506</v>
      </c>
      <c r="H50" s="60">
        <f>D50+G50</f>
        <v>702472</v>
      </c>
      <c r="I50" s="58"/>
      <c r="J50" s="58"/>
      <c r="K50" s="58"/>
    </row>
    <row r="51" spans="1:11" ht="24" x14ac:dyDescent="0.2">
      <c r="A51" s="54" t="s">
        <v>76</v>
      </c>
      <c r="B51" s="54" t="s">
        <v>77</v>
      </c>
      <c r="C51" s="55" t="s">
        <v>78</v>
      </c>
      <c r="D51" s="56">
        <v>217376</v>
      </c>
      <c r="E51" s="66">
        <v>4222.91</v>
      </c>
      <c r="F51" s="66">
        <v>213153.09</v>
      </c>
      <c r="G51" s="66"/>
      <c r="H51" s="66"/>
      <c r="I51" s="58"/>
      <c r="J51" s="58"/>
      <c r="K51" s="58"/>
    </row>
    <row r="52" spans="1:11" x14ac:dyDescent="0.2">
      <c r="A52" s="36" t="s">
        <v>13</v>
      </c>
      <c r="B52" s="36" t="s">
        <v>42</v>
      </c>
      <c r="C52" s="37" t="s">
        <v>43</v>
      </c>
      <c r="D52" s="38">
        <v>217376</v>
      </c>
      <c r="E52" s="61">
        <v>4222.91</v>
      </c>
      <c r="F52" s="61">
        <v>213153.09</v>
      </c>
      <c r="G52" s="61"/>
      <c r="H52" s="61"/>
      <c r="I52" s="58"/>
      <c r="J52" s="58"/>
      <c r="K52" s="58"/>
    </row>
    <row r="53" spans="1:11" x14ac:dyDescent="0.2">
      <c r="A53" s="39" t="s">
        <v>13</v>
      </c>
      <c r="B53" s="39" t="s">
        <v>72</v>
      </c>
      <c r="C53" s="40" t="s">
        <v>73</v>
      </c>
      <c r="D53" s="41">
        <v>217376</v>
      </c>
      <c r="E53" s="63">
        <v>4222.91</v>
      </c>
      <c r="F53" s="63">
        <v>213153.09</v>
      </c>
      <c r="G53" s="63"/>
      <c r="H53" s="63"/>
      <c r="I53" s="58"/>
      <c r="J53" s="58"/>
      <c r="K53" s="58"/>
    </row>
    <row r="54" spans="1:11" ht="24" x14ac:dyDescent="0.2">
      <c r="A54" s="42" t="s">
        <v>79</v>
      </c>
      <c r="B54" s="42" t="s">
        <v>80</v>
      </c>
      <c r="C54" s="43" t="s">
        <v>81</v>
      </c>
      <c r="D54" s="44">
        <v>217376</v>
      </c>
      <c r="E54" s="60">
        <v>4222.91</v>
      </c>
      <c r="F54" s="60">
        <v>213153.09</v>
      </c>
      <c r="G54" s="60">
        <v>1727</v>
      </c>
      <c r="H54" s="60">
        <f>D54+G54</f>
        <v>219103</v>
      </c>
      <c r="I54" s="58"/>
      <c r="J54" s="58"/>
      <c r="K54" s="58"/>
    </row>
    <row r="55" spans="1:11" ht="24" x14ac:dyDescent="0.2">
      <c r="A55" s="54" t="s">
        <v>76</v>
      </c>
      <c r="B55" s="54" t="s">
        <v>82</v>
      </c>
      <c r="C55" s="55" t="s">
        <v>83</v>
      </c>
      <c r="D55" s="56">
        <v>10000</v>
      </c>
      <c r="E55" s="66">
        <v>0</v>
      </c>
      <c r="F55" s="66">
        <v>10000</v>
      </c>
      <c r="G55" s="66"/>
      <c r="H55" s="66"/>
      <c r="I55" s="58"/>
      <c r="J55" s="58"/>
      <c r="K55" s="58"/>
    </row>
    <row r="56" spans="1:11" x14ac:dyDescent="0.2">
      <c r="A56" s="36" t="s">
        <v>13</v>
      </c>
      <c r="B56" s="36" t="s">
        <v>30</v>
      </c>
      <c r="C56" s="37" t="s">
        <v>31</v>
      </c>
      <c r="D56" s="38">
        <v>0</v>
      </c>
      <c r="E56" s="61">
        <v>0</v>
      </c>
      <c r="F56" s="61">
        <v>0</v>
      </c>
      <c r="G56" s="61"/>
      <c r="H56" s="61"/>
      <c r="I56" s="58"/>
      <c r="J56" s="58"/>
      <c r="K56" s="58"/>
    </row>
    <row r="57" spans="1:11" x14ac:dyDescent="0.2">
      <c r="A57" s="39" t="s">
        <v>13</v>
      </c>
      <c r="B57" s="39" t="s">
        <v>84</v>
      </c>
      <c r="C57" s="40" t="s">
        <v>85</v>
      </c>
      <c r="D57" s="41">
        <v>0</v>
      </c>
      <c r="E57" s="63">
        <v>0</v>
      </c>
      <c r="F57" s="63">
        <v>0</v>
      </c>
      <c r="G57" s="63"/>
      <c r="H57" s="63"/>
      <c r="I57" s="58"/>
      <c r="J57" s="58"/>
      <c r="K57" s="58"/>
    </row>
    <row r="58" spans="1:11" ht="24" x14ac:dyDescent="0.2">
      <c r="A58" s="42" t="s">
        <v>86</v>
      </c>
      <c r="B58" s="42" t="s">
        <v>80</v>
      </c>
      <c r="C58" s="43" t="s">
        <v>81</v>
      </c>
      <c r="D58" s="44">
        <v>0</v>
      </c>
      <c r="E58" s="60">
        <v>0</v>
      </c>
      <c r="F58" s="60">
        <v>0</v>
      </c>
      <c r="G58" s="60">
        <v>0</v>
      </c>
      <c r="H58" s="60">
        <v>0</v>
      </c>
      <c r="I58" s="58"/>
      <c r="J58" s="58"/>
      <c r="K58" s="58"/>
    </row>
    <row r="59" spans="1:11" x14ac:dyDescent="0.2">
      <c r="A59" s="36" t="s">
        <v>13</v>
      </c>
      <c r="B59" s="36" t="s">
        <v>59</v>
      </c>
      <c r="C59" s="37" t="s">
        <v>60</v>
      </c>
      <c r="D59" s="38">
        <v>10000</v>
      </c>
      <c r="E59" s="61">
        <v>0</v>
      </c>
      <c r="F59" s="61">
        <v>10000</v>
      </c>
      <c r="G59" s="61"/>
      <c r="H59" s="61"/>
      <c r="I59" s="58"/>
      <c r="J59" s="58"/>
      <c r="K59" s="58"/>
    </row>
    <row r="60" spans="1:11" x14ac:dyDescent="0.2">
      <c r="A60" s="39" t="s">
        <v>13</v>
      </c>
      <c r="B60" s="39" t="s">
        <v>61</v>
      </c>
      <c r="C60" s="40" t="s">
        <v>62</v>
      </c>
      <c r="D60" s="41">
        <v>10000</v>
      </c>
      <c r="E60" s="63">
        <v>0</v>
      </c>
      <c r="F60" s="63">
        <v>10000</v>
      </c>
      <c r="G60" s="63"/>
      <c r="H60" s="63"/>
      <c r="J60" s="58"/>
      <c r="K60" s="58"/>
    </row>
    <row r="61" spans="1:11" x14ac:dyDescent="0.2">
      <c r="A61" s="42" t="s">
        <v>87</v>
      </c>
      <c r="B61" s="42" t="s">
        <v>88</v>
      </c>
      <c r="C61" s="43" t="s">
        <v>89</v>
      </c>
      <c r="D61" s="44">
        <v>6315</v>
      </c>
      <c r="E61" s="60">
        <v>0</v>
      </c>
      <c r="F61" s="60">
        <v>6315</v>
      </c>
      <c r="G61" s="60">
        <v>3865</v>
      </c>
      <c r="H61" s="60">
        <v>10000</v>
      </c>
      <c r="I61" s="58"/>
      <c r="J61" s="58"/>
      <c r="K61" s="58"/>
    </row>
    <row r="62" spans="1:11" x14ac:dyDescent="0.2">
      <c r="A62" s="42" t="s">
        <v>90</v>
      </c>
      <c r="B62" s="42" t="s">
        <v>57</v>
      </c>
      <c r="C62" s="43" t="s">
        <v>91</v>
      </c>
      <c r="D62" s="44">
        <v>3685</v>
      </c>
      <c r="E62" s="60">
        <v>0</v>
      </c>
      <c r="F62" s="60">
        <v>3685</v>
      </c>
      <c r="G62" s="60">
        <v>6949</v>
      </c>
      <c r="H62" s="60">
        <v>10634</v>
      </c>
      <c r="I62" s="58"/>
      <c r="J62" s="58"/>
      <c r="K62" s="58"/>
    </row>
    <row r="63" spans="1:11" ht="24" x14ac:dyDescent="0.2">
      <c r="A63" s="54" t="s">
        <v>76</v>
      </c>
      <c r="B63" s="54" t="s">
        <v>92</v>
      </c>
      <c r="C63" s="55" t="s">
        <v>93</v>
      </c>
      <c r="D63" s="56">
        <v>80600</v>
      </c>
      <c r="E63" s="66">
        <v>0</v>
      </c>
      <c r="F63" s="66">
        <v>80600</v>
      </c>
      <c r="G63" s="66"/>
      <c r="H63" s="66"/>
      <c r="I63" s="58"/>
      <c r="J63" s="58"/>
      <c r="K63" s="58"/>
    </row>
    <row r="64" spans="1:11" x14ac:dyDescent="0.2">
      <c r="A64" s="36" t="s">
        <v>13</v>
      </c>
      <c r="B64" s="36" t="s">
        <v>42</v>
      </c>
      <c r="C64" s="37" t="s">
        <v>43</v>
      </c>
      <c r="D64" s="38">
        <v>80600</v>
      </c>
      <c r="E64" s="61">
        <v>0</v>
      </c>
      <c r="F64" s="61">
        <v>80600</v>
      </c>
      <c r="G64" s="61"/>
      <c r="H64" s="61"/>
      <c r="I64" s="58"/>
      <c r="J64" s="58"/>
      <c r="K64" s="58"/>
    </row>
    <row r="65" spans="1:11" x14ac:dyDescent="0.2">
      <c r="A65" s="39" t="s">
        <v>13</v>
      </c>
      <c r="B65" s="39" t="s">
        <v>44</v>
      </c>
      <c r="C65" s="40" t="s">
        <v>45</v>
      </c>
      <c r="D65" s="41">
        <v>80600</v>
      </c>
      <c r="E65" s="63">
        <v>0</v>
      </c>
      <c r="F65" s="63">
        <v>80600</v>
      </c>
      <c r="G65" s="63"/>
      <c r="H65" s="63"/>
      <c r="I65" s="58"/>
      <c r="J65" s="58"/>
      <c r="K65" s="58"/>
    </row>
    <row r="66" spans="1:11" x14ac:dyDescent="0.2">
      <c r="A66" s="45" t="s">
        <v>13</v>
      </c>
      <c r="B66" s="45" t="s">
        <v>46</v>
      </c>
      <c r="C66" s="46" t="s">
        <v>45</v>
      </c>
      <c r="D66" s="47">
        <v>80600</v>
      </c>
      <c r="E66" s="64">
        <v>0</v>
      </c>
      <c r="F66" s="64">
        <v>80600</v>
      </c>
      <c r="G66" s="64"/>
      <c r="H66" s="64"/>
      <c r="I66" s="58"/>
      <c r="J66" s="58"/>
      <c r="K66" s="58"/>
    </row>
    <row r="67" spans="1:11" x14ac:dyDescent="0.2">
      <c r="A67" s="48" t="s">
        <v>94</v>
      </c>
      <c r="B67" s="48" t="s">
        <v>95</v>
      </c>
      <c r="C67" s="49" t="s">
        <v>96</v>
      </c>
      <c r="D67" s="50">
        <v>80600</v>
      </c>
      <c r="E67" s="65">
        <v>0</v>
      </c>
      <c r="F67" s="65">
        <v>80600</v>
      </c>
      <c r="G67" s="65">
        <v>0</v>
      </c>
      <c r="H67" s="65">
        <v>0</v>
      </c>
      <c r="I67" s="58"/>
      <c r="J67" s="58"/>
      <c r="K67" s="58"/>
    </row>
    <row r="68" spans="1:11" ht="24" x14ac:dyDescent="0.2">
      <c r="A68" s="54" t="s">
        <v>76</v>
      </c>
      <c r="B68" s="54" t="s">
        <v>97</v>
      </c>
      <c r="C68" s="55" t="s">
        <v>98</v>
      </c>
      <c r="D68" s="56">
        <v>355000</v>
      </c>
      <c r="E68" s="66">
        <v>0</v>
      </c>
      <c r="F68" s="66">
        <v>355000</v>
      </c>
      <c r="G68" s="66"/>
      <c r="H68" s="66"/>
      <c r="I68" s="58"/>
      <c r="J68" s="58"/>
      <c r="K68" s="58"/>
    </row>
    <row r="69" spans="1:11" x14ac:dyDescent="0.2">
      <c r="A69" s="36" t="s">
        <v>13</v>
      </c>
      <c r="B69" s="36" t="s">
        <v>42</v>
      </c>
      <c r="C69" s="37" t="s">
        <v>43</v>
      </c>
      <c r="D69" s="38">
        <v>355000</v>
      </c>
      <c r="E69" s="61">
        <v>0</v>
      </c>
      <c r="F69" s="61">
        <v>355000</v>
      </c>
      <c r="G69" s="61"/>
      <c r="H69" s="61"/>
      <c r="I69" s="58"/>
      <c r="J69" s="58"/>
      <c r="K69" s="58"/>
    </row>
    <row r="70" spans="1:11" x14ac:dyDescent="0.2">
      <c r="A70" s="39" t="s">
        <v>13</v>
      </c>
      <c r="B70" s="39" t="s">
        <v>44</v>
      </c>
      <c r="C70" s="40" t="s">
        <v>45</v>
      </c>
      <c r="D70" s="41">
        <v>355000</v>
      </c>
      <c r="E70" s="63">
        <v>0</v>
      </c>
      <c r="F70" s="63">
        <v>355000</v>
      </c>
      <c r="G70" s="63"/>
      <c r="H70" s="63"/>
      <c r="I70" s="58"/>
      <c r="J70" s="58"/>
      <c r="K70" s="58"/>
    </row>
    <row r="71" spans="1:11" x14ac:dyDescent="0.2">
      <c r="A71" s="45" t="s">
        <v>13</v>
      </c>
      <c r="B71" s="45" t="s">
        <v>46</v>
      </c>
      <c r="C71" s="46" t="s">
        <v>45</v>
      </c>
      <c r="D71" s="47">
        <v>355000</v>
      </c>
      <c r="E71" s="64">
        <v>0</v>
      </c>
      <c r="F71" s="64">
        <v>355000</v>
      </c>
      <c r="G71" s="64"/>
      <c r="H71" s="64"/>
      <c r="I71" s="58"/>
      <c r="J71" s="58"/>
      <c r="K71" s="58"/>
    </row>
    <row r="72" spans="1:11" ht="24" x14ac:dyDescent="0.2">
      <c r="A72" s="48" t="s">
        <v>99</v>
      </c>
      <c r="B72" s="48" t="s">
        <v>95</v>
      </c>
      <c r="C72" s="49" t="s">
        <v>100</v>
      </c>
      <c r="D72" s="50">
        <v>355000</v>
      </c>
      <c r="E72" s="65">
        <v>0</v>
      </c>
      <c r="F72" s="65">
        <v>355000</v>
      </c>
      <c r="G72" s="65">
        <v>-158000</v>
      </c>
      <c r="H72" s="65">
        <f>D72+G72</f>
        <v>197000</v>
      </c>
      <c r="I72" s="58"/>
      <c r="J72" s="58"/>
      <c r="K72" s="58"/>
    </row>
    <row r="73" spans="1:11" x14ac:dyDescent="0.2">
      <c r="A73" s="54" t="s">
        <v>101</v>
      </c>
      <c r="B73" s="54" t="s">
        <v>102</v>
      </c>
      <c r="C73" s="55" t="s">
        <v>103</v>
      </c>
      <c r="D73" s="56">
        <v>20000</v>
      </c>
      <c r="E73" s="66">
        <v>0</v>
      </c>
      <c r="F73" s="66">
        <v>20000</v>
      </c>
      <c r="G73" s="66"/>
      <c r="H73" s="66"/>
      <c r="I73" s="58"/>
      <c r="J73" s="58"/>
      <c r="K73" s="58"/>
    </row>
    <row r="74" spans="1:11" x14ac:dyDescent="0.2">
      <c r="A74" s="36" t="s">
        <v>13</v>
      </c>
      <c r="B74" s="36" t="s">
        <v>30</v>
      </c>
      <c r="C74" s="37" t="s">
        <v>31</v>
      </c>
      <c r="D74" s="38">
        <v>20000</v>
      </c>
      <c r="E74" s="61">
        <v>0</v>
      </c>
      <c r="F74" s="61">
        <v>20000</v>
      </c>
      <c r="G74" s="61"/>
      <c r="H74" s="61"/>
      <c r="I74" s="58"/>
      <c r="J74" s="58"/>
      <c r="K74" s="58"/>
    </row>
    <row r="75" spans="1:11" x14ac:dyDescent="0.2">
      <c r="A75" s="39" t="s">
        <v>13</v>
      </c>
      <c r="B75" s="39" t="s">
        <v>32</v>
      </c>
      <c r="C75" s="40" t="s">
        <v>33</v>
      </c>
      <c r="D75" s="41">
        <v>20000</v>
      </c>
      <c r="E75" s="63">
        <v>0</v>
      </c>
      <c r="F75" s="63">
        <v>20000</v>
      </c>
      <c r="G75" s="63"/>
      <c r="H75" s="63"/>
      <c r="I75" s="58"/>
      <c r="J75" s="58"/>
      <c r="K75" s="58"/>
    </row>
    <row r="76" spans="1:11" x14ac:dyDescent="0.2">
      <c r="A76" s="42" t="s">
        <v>104</v>
      </c>
      <c r="B76" s="42" t="s">
        <v>35</v>
      </c>
      <c r="C76" s="43" t="s">
        <v>105</v>
      </c>
      <c r="D76" s="44">
        <v>20000</v>
      </c>
      <c r="E76" s="60">
        <v>0</v>
      </c>
      <c r="F76" s="60">
        <v>20000</v>
      </c>
      <c r="G76" s="60">
        <f>H76-D76</f>
        <v>-9500</v>
      </c>
      <c r="H76" s="60">
        <v>10500</v>
      </c>
      <c r="I76" s="58"/>
      <c r="J76" s="58"/>
      <c r="K76" s="58"/>
    </row>
    <row r="77" spans="1:11" x14ac:dyDescent="0.2">
      <c r="A77" s="54" t="s">
        <v>101</v>
      </c>
      <c r="B77" s="54" t="s">
        <v>106</v>
      </c>
      <c r="C77" s="55" t="s">
        <v>107</v>
      </c>
      <c r="D77" s="56">
        <v>0</v>
      </c>
      <c r="E77" s="66">
        <v>0</v>
      </c>
      <c r="F77" s="66">
        <v>0</v>
      </c>
      <c r="G77" s="66"/>
      <c r="H77" s="66"/>
      <c r="I77" s="58"/>
      <c r="J77" s="58"/>
      <c r="K77" s="58"/>
    </row>
    <row r="78" spans="1:11" x14ac:dyDescent="0.2">
      <c r="A78" s="36" t="s">
        <v>13</v>
      </c>
      <c r="B78" s="36" t="s">
        <v>42</v>
      </c>
      <c r="C78" s="37" t="s">
        <v>43</v>
      </c>
      <c r="D78" s="38">
        <v>0</v>
      </c>
      <c r="E78" s="61">
        <v>0</v>
      </c>
      <c r="F78" s="61">
        <v>0</v>
      </c>
      <c r="G78" s="61"/>
      <c r="H78" s="61"/>
      <c r="I78" s="58"/>
      <c r="J78" s="58"/>
      <c r="K78" s="58"/>
    </row>
    <row r="79" spans="1:11" x14ac:dyDescent="0.2">
      <c r="A79" s="39" t="s">
        <v>13</v>
      </c>
      <c r="B79" s="39" t="s">
        <v>108</v>
      </c>
      <c r="C79" s="40" t="s">
        <v>109</v>
      </c>
      <c r="D79" s="41">
        <v>0</v>
      </c>
      <c r="E79" s="63">
        <v>0</v>
      </c>
      <c r="F79" s="63">
        <v>0</v>
      </c>
      <c r="G79" s="63"/>
      <c r="H79" s="63"/>
      <c r="I79" s="58"/>
      <c r="J79" s="58"/>
      <c r="K79" s="58"/>
    </row>
    <row r="80" spans="1:11" x14ac:dyDescent="0.2">
      <c r="A80" s="45" t="s">
        <v>13</v>
      </c>
      <c r="B80" s="45" t="s">
        <v>110</v>
      </c>
      <c r="C80" s="46" t="s">
        <v>111</v>
      </c>
      <c r="D80" s="47">
        <v>0</v>
      </c>
      <c r="E80" s="64">
        <v>0</v>
      </c>
      <c r="F80" s="64">
        <v>0</v>
      </c>
      <c r="G80" s="64"/>
      <c r="H80" s="64"/>
      <c r="I80" s="58"/>
      <c r="J80" s="58"/>
      <c r="K80" s="58"/>
    </row>
    <row r="81" spans="1:11" x14ac:dyDescent="0.2">
      <c r="A81" s="48" t="s">
        <v>112</v>
      </c>
      <c r="B81" s="48" t="s">
        <v>113</v>
      </c>
      <c r="C81" s="49" t="s">
        <v>114</v>
      </c>
      <c r="D81" s="50">
        <v>0</v>
      </c>
      <c r="E81" s="65">
        <v>0</v>
      </c>
      <c r="F81" s="65">
        <v>0</v>
      </c>
      <c r="G81" s="65">
        <v>0</v>
      </c>
      <c r="H81" s="65">
        <v>0</v>
      </c>
      <c r="I81" s="58"/>
      <c r="J81" s="58"/>
      <c r="K81" s="58"/>
    </row>
    <row r="82" spans="1:11" x14ac:dyDescent="0.2">
      <c r="A82" s="54" t="s">
        <v>101</v>
      </c>
      <c r="B82" s="54" t="s">
        <v>115</v>
      </c>
      <c r="C82" s="55" t="s">
        <v>116</v>
      </c>
      <c r="D82" s="56">
        <v>43000</v>
      </c>
      <c r="E82" s="66">
        <v>0</v>
      </c>
      <c r="F82" s="66">
        <v>43000</v>
      </c>
      <c r="G82" s="66"/>
      <c r="H82" s="66"/>
      <c r="I82" s="58"/>
      <c r="J82" s="58"/>
      <c r="K82" s="58"/>
    </row>
    <row r="83" spans="1:11" x14ac:dyDescent="0.2">
      <c r="A83" s="36" t="s">
        <v>13</v>
      </c>
      <c r="B83" s="36" t="s">
        <v>42</v>
      </c>
      <c r="C83" s="37" t="s">
        <v>43</v>
      </c>
      <c r="D83" s="38">
        <v>43000</v>
      </c>
      <c r="E83" s="61">
        <v>0</v>
      </c>
      <c r="F83" s="61">
        <v>43000</v>
      </c>
      <c r="G83" s="61"/>
      <c r="H83" s="61"/>
      <c r="I83" s="58"/>
      <c r="J83" s="58"/>
      <c r="K83" s="58"/>
    </row>
    <row r="84" spans="1:11" x14ac:dyDescent="0.2">
      <c r="A84" s="39" t="s">
        <v>13</v>
      </c>
      <c r="B84" s="39" t="s">
        <v>44</v>
      </c>
      <c r="C84" s="40" t="s">
        <v>45</v>
      </c>
      <c r="D84" s="41">
        <v>43000</v>
      </c>
      <c r="E84" s="63">
        <v>0</v>
      </c>
      <c r="F84" s="63">
        <v>43000</v>
      </c>
      <c r="G84" s="63"/>
      <c r="H84" s="63"/>
      <c r="I84" s="58"/>
      <c r="J84" s="58"/>
      <c r="K84" s="58"/>
    </row>
    <row r="85" spans="1:11" x14ac:dyDescent="0.2">
      <c r="A85" s="45" t="s">
        <v>13</v>
      </c>
      <c r="B85" s="45" t="s">
        <v>117</v>
      </c>
      <c r="C85" s="46" t="s">
        <v>118</v>
      </c>
      <c r="D85" s="47">
        <v>43000</v>
      </c>
      <c r="E85" s="64">
        <v>0</v>
      </c>
      <c r="F85" s="64">
        <v>43000</v>
      </c>
      <c r="G85" s="64"/>
      <c r="H85" s="64"/>
      <c r="I85" s="58"/>
      <c r="J85" s="58"/>
      <c r="K85" s="58"/>
    </row>
    <row r="86" spans="1:11" x14ac:dyDescent="0.2">
      <c r="A86" s="48" t="s">
        <v>119</v>
      </c>
      <c r="B86" s="48" t="s">
        <v>18</v>
      </c>
      <c r="C86" s="49" t="s">
        <v>120</v>
      </c>
      <c r="D86" s="50">
        <v>43000</v>
      </c>
      <c r="E86" s="65">
        <v>0</v>
      </c>
      <c r="F86" s="65">
        <v>43000</v>
      </c>
      <c r="G86" s="65">
        <v>0</v>
      </c>
      <c r="H86" s="65">
        <v>43000</v>
      </c>
      <c r="I86" s="58"/>
      <c r="J86" s="58"/>
      <c r="K86" s="58"/>
    </row>
    <row r="87" spans="1:11" x14ac:dyDescent="0.2">
      <c r="A87" s="54" t="s">
        <v>101</v>
      </c>
      <c r="B87" s="54" t="s">
        <v>121</v>
      </c>
      <c r="C87" s="55" t="s">
        <v>122</v>
      </c>
      <c r="D87" s="56">
        <v>75400</v>
      </c>
      <c r="E87" s="66">
        <v>1500</v>
      </c>
      <c r="F87" s="66">
        <v>73900</v>
      </c>
      <c r="G87" s="66"/>
      <c r="H87" s="66"/>
      <c r="I87" s="58"/>
      <c r="J87" s="58"/>
      <c r="K87" s="58"/>
    </row>
    <row r="88" spans="1:11" x14ac:dyDescent="0.2">
      <c r="A88" s="36" t="s">
        <v>13</v>
      </c>
      <c r="B88" s="36" t="s">
        <v>42</v>
      </c>
      <c r="C88" s="37" t="s">
        <v>43</v>
      </c>
      <c r="D88" s="38">
        <v>75400</v>
      </c>
      <c r="E88" s="61">
        <v>1500</v>
      </c>
      <c r="F88" s="61">
        <v>73900</v>
      </c>
      <c r="G88" s="61"/>
      <c r="H88" s="61"/>
      <c r="I88" s="58"/>
      <c r="J88" s="58"/>
      <c r="K88" s="58"/>
    </row>
    <row r="89" spans="1:11" x14ac:dyDescent="0.2">
      <c r="A89" s="39" t="s">
        <v>13</v>
      </c>
      <c r="B89" s="39" t="s">
        <v>44</v>
      </c>
      <c r="C89" s="40" t="s">
        <v>45</v>
      </c>
      <c r="D89" s="41">
        <v>1500</v>
      </c>
      <c r="E89" s="63">
        <v>1500</v>
      </c>
      <c r="F89" s="63">
        <v>0</v>
      </c>
      <c r="G89" s="63"/>
      <c r="H89" s="63"/>
      <c r="I89" s="58"/>
      <c r="J89" s="58"/>
      <c r="K89" s="58"/>
    </row>
    <row r="90" spans="1:11" x14ac:dyDescent="0.2">
      <c r="A90" s="45" t="s">
        <v>13</v>
      </c>
      <c r="B90" s="45" t="s">
        <v>46</v>
      </c>
      <c r="C90" s="46" t="s">
        <v>45</v>
      </c>
      <c r="D90" s="47">
        <v>1500</v>
      </c>
      <c r="E90" s="64">
        <v>1500</v>
      </c>
      <c r="F90" s="64">
        <v>0</v>
      </c>
      <c r="G90" s="64"/>
      <c r="H90" s="64"/>
      <c r="I90" s="58"/>
      <c r="J90" s="58"/>
      <c r="K90" s="58"/>
    </row>
    <row r="91" spans="1:11" ht="24" x14ac:dyDescent="0.2">
      <c r="A91" s="48" t="s">
        <v>123</v>
      </c>
      <c r="B91" s="48" t="s">
        <v>48</v>
      </c>
      <c r="C91" s="49" t="s">
        <v>124</v>
      </c>
      <c r="D91" s="50">
        <v>1500</v>
      </c>
      <c r="E91" s="65">
        <v>1500</v>
      </c>
      <c r="F91" s="65">
        <v>0</v>
      </c>
      <c r="G91" s="65">
        <v>0</v>
      </c>
      <c r="H91" s="65">
        <v>1500</v>
      </c>
      <c r="I91" s="58"/>
      <c r="J91" s="58"/>
      <c r="K91" s="58"/>
    </row>
    <row r="92" spans="1:11" x14ac:dyDescent="0.2">
      <c r="A92" s="39" t="s">
        <v>13</v>
      </c>
      <c r="B92" s="39" t="s">
        <v>125</v>
      </c>
      <c r="C92" s="40" t="s">
        <v>126</v>
      </c>
      <c r="D92" s="41">
        <v>73900</v>
      </c>
      <c r="E92" s="63">
        <v>0</v>
      </c>
      <c r="F92" s="63">
        <v>73900</v>
      </c>
      <c r="G92" s="63">
        <f>G93</f>
        <v>19960</v>
      </c>
      <c r="H92" s="63">
        <f>H93</f>
        <v>93860</v>
      </c>
      <c r="I92" s="58"/>
      <c r="J92" s="58"/>
      <c r="K92" s="58"/>
    </row>
    <row r="93" spans="1:11" x14ac:dyDescent="0.2">
      <c r="A93" s="45" t="s">
        <v>13</v>
      </c>
      <c r="B93" s="45" t="s">
        <v>127</v>
      </c>
      <c r="C93" s="46" t="s">
        <v>126</v>
      </c>
      <c r="D93" s="47">
        <v>73900</v>
      </c>
      <c r="E93" s="64">
        <v>0</v>
      </c>
      <c r="F93" s="64">
        <v>73900</v>
      </c>
      <c r="G93" s="64">
        <f>G94</f>
        <v>19960</v>
      </c>
      <c r="H93" s="64">
        <f>H94</f>
        <v>93860</v>
      </c>
      <c r="I93" s="58"/>
      <c r="J93" s="58"/>
      <c r="K93" s="58"/>
    </row>
    <row r="94" spans="1:11" x14ac:dyDescent="0.2">
      <c r="A94" s="48" t="s">
        <v>128</v>
      </c>
      <c r="B94" s="48" t="s">
        <v>129</v>
      </c>
      <c r="C94" s="49" t="s">
        <v>130</v>
      </c>
      <c r="D94" s="50">
        <v>73900</v>
      </c>
      <c r="E94" s="65">
        <v>0</v>
      </c>
      <c r="F94" s="65">
        <v>73900</v>
      </c>
      <c r="G94" s="65">
        <f>H94-D94</f>
        <v>19960</v>
      </c>
      <c r="H94" s="65">
        <v>93860</v>
      </c>
      <c r="I94" s="58"/>
      <c r="J94" s="58"/>
      <c r="K94" s="58"/>
    </row>
    <row r="95" spans="1:11" x14ac:dyDescent="0.2">
      <c r="A95" s="54" t="s">
        <v>101</v>
      </c>
      <c r="B95" s="54" t="s">
        <v>131</v>
      </c>
      <c r="C95" s="55" t="s">
        <v>132</v>
      </c>
      <c r="D95" s="56">
        <v>184500</v>
      </c>
      <c r="E95" s="66">
        <v>133805.72</v>
      </c>
      <c r="F95" s="66">
        <v>50694.28</v>
      </c>
      <c r="G95" s="66"/>
      <c r="H95" s="66"/>
      <c r="I95" s="58"/>
      <c r="J95" s="58"/>
      <c r="K95" s="58"/>
    </row>
    <row r="96" spans="1:11" x14ac:dyDescent="0.2">
      <c r="A96" s="36" t="s">
        <v>13</v>
      </c>
      <c r="B96" s="36" t="s">
        <v>42</v>
      </c>
      <c r="C96" s="37" t="s">
        <v>43</v>
      </c>
      <c r="D96" s="38">
        <v>184500</v>
      </c>
      <c r="E96" s="61">
        <v>133805.72</v>
      </c>
      <c r="F96" s="61">
        <v>50694.28</v>
      </c>
      <c r="G96" s="61"/>
      <c r="H96" s="61"/>
      <c r="I96" s="58"/>
      <c r="J96" s="58"/>
      <c r="K96" s="58"/>
    </row>
    <row r="97" spans="1:11" x14ac:dyDescent="0.2">
      <c r="A97" s="39" t="s">
        <v>13</v>
      </c>
      <c r="B97" s="39" t="s">
        <v>108</v>
      </c>
      <c r="C97" s="40" t="s">
        <v>109</v>
      </c>
      <c r="D97" s="41">
        <v>184500</v>
      </c>
      <c r="E97" s="63">
        <v>133805.72</v>
      </c>
      <c r="F97" s="63">
        <v>50694.28</v>
      </c>
      <c r="G97" s="63"/>
      <c r="H97" s="63"/>
      <c r="I97" s="58"/>
      <c r="J97" s="58"/>
      <c r="K97" s="58"/>
    </row>
    <row r="98" spans="1:11" x14ac:dyDescent="0.2">
      <c r="A98" s="45" t="s">
        <v>13</v>
      </c>
      <c r="B98" s="45" t="s">
        <v>110</v>
      </c>
      <c r="C98" s="46" t="s">
        <v>111</v>
      </c>
      <c r="D98" s="47">
        <v>184500</v>
      </c>
      <c r="E98" s="64">
        <v>133805.72</v>
      </c>
      <c r="F98" s="64">
        <v>50694.28</v>
      </c>
      <c r="G98" s="64"/>
      <c r="H98" s="64"/>
      <c r="I98" s="58"/>
      <c r="J98" s="58"/>
      <c r="K98" s="58"/>
    </row>
    <row r="99" spans="1:11" x14ac:dyDescent="0.2">
      <c r="A99" s="48" t="s">
        <v>133</v>
      </c>
      <c r="B99" s="48" t="s">
        <v>134</v>
      </c>
      <c r="C99" s="49" t="s">
        <v>135</v>
      </c>
      <c r="D99" s="50">
        <v>0</v>
      </c>
      <c r="E99" s="65">
        <v>133805.72</v>
      </c>
      <c r="F99" s="65">
        <v>-133805.72</v>
      </c>
      <c r="G99" s="65"/>
      <c r="H99" s="65"/>
      <c r="I99" s="58"/>
      <c r="J99" s="58"/>
      <c r="K99" s="58"/>
    </row>
    <row r="100" spans="1:11" x14ac:dyDescent="0.2">
      <c r="A100" s="48" t="s">
        <v>136</v>
      </c>
      <c r="B100" s="48" t="s">
        <v>113</v>
      </c>
      <c r="C100" s="49" t="s">
        <v>114</v>
      </c>
      <c r="D100" s="50">
        <v>184500</v>
      </c>
      <c r="E100" s="65">
        <v>0</v>
      </c>
      <c r="F100" s="65">
        <v>184500</v>
      </c>
      <c r="G100" s="65">
        <v>0</v>
      </c>
      <c r="H100" s="65">
        <v>184000</v>
      </c>
      <c r="I100" s="58"/>
      <c r="J100" s="58"/>
      <c r="K100" s="58"/>
    </row>
    <row r="101" spans="1:11" x14ac:dyDescent="0.2">
      <c r="A101" s="51" t="s">
        <v>66</v>
      </c>
      <c r="B101" s="51" t="s">
        <v>137</v>
      </c>
      <c r="C101" s="52" t="s">
        <v>138</v>
      </c>
      <c r="D101" s="53">
        <v>9485600</v>
      </c>
      <c r="E101" s="67">
        <v>4715808.8899999997</v>
      </c>
      <c r="F101" s="67">
        <v>4769791.1100000003</v>
      </c>
      <c r="G101" s="67"/>
      <c r="H101" s="67"/>
      <c r="I101" s="58"/>
      <c r="J101" s="58"/>
      <c r="K101" s="58"/>
    </row>
    <row r="102" spans="1:11" x14ac:dyDescent="0.2">
      <c r="A102" s="54" t="s">
        <v>69</v>
      </c>
      <c r="B102" s="54" t="s">
        <v>70</v>
      </c>
      <c r="C102" s="55" t="s">
        <v>138</v>
      </c>
      <c r="D102" s="56">
        <v>9485600</v>
      </c>
      <c r="E102" s="66">
        <v>4715808.8899999997</v>
      </c>
      <c r="F102" s="66">
        <v>4769791.1100000003</v>
      </c>
      <c r="G102" s="66"/>
      <c r="H102" s="66"/>
      <c r="I102" s="58"/>
      <c r="J102" s="58"/>
      <c r="K102" s="58"/>
    </row>
    <row r="103" spans="1:11" x14ac:dyDescent="0.2">
      <c r="A103" s="36" t="s">
        <v>13</v>
      </c>
      <c r="B103" s="36" t="s">
        <v>42</v>
      </c>
      <c r="C103" s="37" t="s">
        <v>43</v>
      </c>
      <c r="D103" s="38">
        <v>9485600</v>
      </c>
      <c r="E103" s="61">
        <v>4715808.8899999997</v>
      </c>
      <c r="F103" s="61">
        <v>4769791.1100000003</v>
      </c>
      <c r="G103" s="61"/>
      <c r="H103" s="61"/>
      <c r="I103" s="58"/>
      <c r="J103" s="58"/>
      <c r="K103" s="58"/>
    </row>
    <row r="104" spans="1:11" x14ac:dyDescent="0.2">
      <c r="A104" s="39" t="s">
        <v>13</v>
      </c>
      <c r="B104" s="39" t="s">
        <v>44</v>
      </c>
      <c r="C104" s="40" t="s">
        <v>45</v>
      </c>
      <c r="D104" s="41">
        <v>9485600</v>
      </c>
      <c r="E104" s="63">
        <v>4715808.8899999997</v>
      </c>
      <c r="F104" s="63">
        <v>4769791.1100000003</v>
      </c>
      <c r="G104" s="63"/>
      <c r="H104" s="63"/>
      <c r="I104" s="58"/>
      <c r="J104" s="58"/>
      <c r="K104" s="58"/>
    </row>
    <row r="105" spans="1:11" x14ac:dyDescent="0.2">
      <c r="A105" s="45" t="s">
        <v>13</v>
      </c>
      <c r="B105" s="45" t="s">
        <v>46</v>
      </c>
      <c r="C105" s="46" t="s">
        <v>45</v>
      </c>
      <c r="D105" s="47">
        <v>9485600</v>
      </c>
      <c r="E105" s="64">
        <v>4715808.8899999997</v>
      </c>
      <c r="F105" s="64">
        <v>4769791.1100000003</v>
      </c>
      <c r="G105" s="64"/>
      <c r="H105" s="64"/>
      <c r="I105" s="58"/>
      <c r="J105" s="58"/>
      <c r="K105" s="58"/>
    </row>
    <row r="106" spans="1:11" ht="24" x14ac:dyDescent="0.2">
      <c r="A106" s="48" t="s">
        <v>139</v>
      </c>
      <c r="B106" s="48" t="s">
        <v>48</v>
      </c>
      <c r="C106" s="49" t="s">
        <v>140</v>
      </c>
      <c r="D106" s="50">
        <v>9485600</v>
      </c>
      <c r="E106" s="65">
        <v>4715808.8899999997</v>
      </c>
      <c r="F106" s="65">
        <v>4769791.1100000003</v>
      </c>
      <c r="G106" s="65">
        <v>515075</v>
      </c>
      <c r="H106" s="65">
        <v>10000675</v>
      </c>
      <c r="I106" s="58"/>
      <c r="J106" s="58"/>
      <c r="K106" s="58"/>
    </row>
  </sheetData>
  <pageMargins left="0.39370078740157499" right="0.196850393700787" top="0.39370078740157499" bottom="0.63976377952755903" header="0.39370078740157499" footer="0.39370078740157499"/>
  <pageSetup paperSize="9" scale="54" fitToHeight="0" orientation="portrait" horizontalDpi="4294967293" verticalDpi="4294967293" r:id="rId1"/>
  <headerFooter alignWithMargins="0">
    <oddFooter>&amp;L&amp;"Arial,Regular"&amp;9 LC147RP-IRRP &amp;C&amp;"Arial,Regular"&amp;9Stranica &amp;P od &amp;N &amp;R&amp;"Arial,Regular"&amp;9 *Obrada LC*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9FFDD-57CF-4E72-BFAC-A7A68BAB3E22}">
  <sheetPr>
    <pageSetUpPr fitToPage="1"/>
  </sheetPr>
  <dimension ref="A2:K356"/>
  <sheetViews>
    <sheetView showGridLines="0" tabSelected="1" zoomScaleNormal="100" workbookViewId="0">
      <selection activeCell="D1" sqref="D1:D1048576"/>
    </sheetView>
  </sheetViews>
  <sheetFormatPr defaultRowHeight="11.25" x14ac:dyDescent="0.2"/>
  <cols>
    <col min="1" max="1" width="8.5703125" style="1" customWidth="1"/>
    <col min="2" max="2" width="7.5703125" style="1" customWidth="1"/>
    <col min="3" max="3" width="46.7109375" style="1" bestFit="1" customWidth="1"/>
    <col min="4" max="4" width="10.85546875" style="1" bestFit="1" customWidth="1"/>
    <col min="5" max="5" width="10.7109375" style="1" hidden="1" customWidth="1"/>
    <col min="6" max="6" width="10" style="1" hidden="1" customWidth="1"/>
    <col min="7" max="7" width="10" style="1" bestFit="1" customWidth="1"/>
    <col min="8" max="8" width="10.85546875" style="1" bestFit="1" customWidth="1"/>
    <col min="9" max="9" width="9.140625" style="84"/>
    <col min="10" max="10" width="9.140625" style="1"/>
    <col min="11" max="11" width="10.42578125" style="1" bestFit="1" customWidth="1"/>
    <col min="12" max="16384" width="9.140625" style="1"/>
  </cols>
  <sheetData>
    <row r="2" spans="1:10" ht="22.5" x14ac:dyDescent="0.2">
      <c r="A2" s="2" t="s">
        <v>6</v>
      </c>
      <c r="B2" s="2" t="s">
        <v>7</v>
      </c>
      <c r="C2" s="2" t="s">
        <v>141</v>
      </c>
      <c r="D2" s="69" t="s">
        <v>9</v>
      </c>
      <c r="E2" s="69" t="s">
        <v>10</v>
      </c>
      <c r="F2" s="69" t="s">
        <v>11</v>
      </c>
      <c r="G2" s="69" t="s">
        <v>464</v>
      </c>
      <c r="H2" s="69" t="s">
        <v>463</v>
      </c>
      <c r="I2" s="69" t="s">
        <v>498</v>
      </c>
      <c r="J2" s="1">
        <v>7.5345000000000004</v>
      </c>
    </row>
    <row r="3" spans="1:10" x14ac:dyDescent="0.2">
      <c r="A3" s="3" t="s">
        <v>1</v>
      </c>
      <c r="B3" s="3" t="s">
        <v>1</v>
      </c>
      <c r="C3" s="4" t="s">
        <v>142</v>
      </c>
      <c r="D3" s="5">
        <f>D4+D332</f>
        <v>13663730</v>
      </c>
      <c r="E3" s="5">
        <f t="shared" ref="E3:F3" si="0">E4+E332</f>
        <v>6726505.6699999999</v>
      </c>
      <c r="F3" s="5">
        <f t="shared" si="0"/>
        <v>6937224.3300000001</v>
      </c>
      <c r="G3" s="5">
        <f>G4+G332</f>
        <v>994227</v>
      </c>
      <c r="H3" s="5">
        <f>H4+H332</f>
        <v>14657957</v>
      </c>
      <c r="I3" s="84">
        <f>D3/$J$2</f>
        <v>1813488.6190191784</v>
      </c>
    </row>
    <row r="4" spans="1:10" x14ac:dyDescent="0.2">
      <c r="A4" s="6" t="s">
        <v>66</v>
      </c>
      <c r="B4" s="6" t="s">
        <v>67</v>
      </c>
      <c r="C4" s="7" t="s">
        <v>68</v>
      </c>
      <c r="D4" s="8">
        <f>D5+D30+D61+D70+D90+D111+D130+D156+D179+D185+D195+D201+D214+D222+D233+D238+D259+D273+D281+D285+D297+D302+D316+D324</f>
        <v>4178130</v>
      </c>
      <c r="E4" s="8">
        <f t="shared" ref="E4:F4" si="1">E5+E30+E61+E70+E90+E111+E130+E156+E179+E185+E195+E201+E214+E222+E233+E238+E259+E273+E281+E285+E297+E302+E316+E324</f>
        <v>1973058.38</v>
      </c>
      <c r="F4" s="8">
        <f t="shared" si="1"/>
        <v>2205071.62</v>
      </c>
      <c r="G4" s="8">
        <f>G5+G30+G61+G70+G90+G111+G130+G156+G179+G185+G195+G201+G214+G222+G233+G238+G259+G273+G281+G285+G297+G302+G316+G324</f>
        <v>479152</v>
      </c>
      <c r="H4" s="8">
        <f>H5+H30+H61+H70+H90+H111+H130+H156+H179+H185+H195+H201+H214+H222+H233+H238+H259+H273+H281+H285+H297+H302+H316+H324</f>
        <v>4657282</v>
      </c>
    </row>
    <row r="5" spans="1:10" ht="22.5" x14ac:dyDescent="0.2">
      <c r="A5" s="9" t="s">
        <v>69</v>
      </c>
      <c r="B5" s="9" t="s">
        <v>70</v>
      </c>
      <c r="C5" s="10" t="s">
        <v>71</v>
      </c>
      <c r="D5" s="11">
        <v>713978</v>
      </c>
      <c r="E5" s="11">
        <v>427245.78</v>
      </c>
      <c r="F5" s="11">
        <v>286732.21999999997</v>
      </c>
      <c r="G5" s="11">
        <f>G6</f>
        <v>-11506</v>
      </c>
      <c r="H5" s="11">
        <f>H6</f>
        <v>702472</v>
      </c>
    </row>
    <row r="6" spans="1:10" x14ac:dyDescent="0.2">
      <c r="A6" s="12" t="s">
        <v>13</v>
      </c>
      <c r="B6" s="12" t="s">
        <v>42</v>
      </c>
      <c r="C6" s="13" t="s">
        <v>43</v>
      </c>
      <c r="D6" s="14">
        <v>713978</v>
      </c>
      <c r="E6" s="14">
        <v>427245.78</v>
      </c>
      <c r="F6" s="14">
        <v>286732.21999999997</v>
      </c>
      <c r="G6" s="14">
        <f>H6-D6</f>
        <v>-11506</v>
      </c>
      <c r="H6" s="14">
        <v>702472</v>
      </c>
    </row>
    <row r="7" spans="1:10" x14ac:dyDescent="0.2">
      <c r="A7" s="15" t="s">
        <v>13</v>
      </c>
      <c r="B7" s="15" t="s">
        <v>72</v>
      </c>
      <c r="C7" s="16" t="s">
        <v>73</v>
      </c>
      <c r="D7" s="17">
        <v>713978</v>
      </c>
      <c r="E7" s="17">
        <v>427245.78</v>
      </c>
      <c r="F7" s="17">
        <v>286732.21999999997</v>
      </c>
      <c r="G7" s="17">
        <f>SUM(G8:G29)</f>
        <v>-11506</v>
      </c>
      <c r="H7" s="17">
        <f>SUM(H8:H29)</f>
        <v>702472</v>
      </c>
    </row>
    <row r="8" spans="1:10" x14ac:dyDescent="0.2">
      <c r="A8" s="18" t="s">
        <v>143</v>
      </c>
      <c r="B8" s="18" t="s">
        <v>144</v>
      </c>
      <c r="C8" s="19" t="s">
        <v>145</v>
      </c>
      <c r="D8" s="20">
        <v>31500</v>
      </c>
      <c r="E8" s="20">
        <f>27490.16+8202</f>
        <v>35692.160000000003</v>
      </c>
      <c r="F8" s="57">
        <f>D8-E8</f>
        <v>-4192.1600000000035</v>
      </c>
      <c r="G8" s="57">
        <f>H8-D8</f>
        <v>10000</v>
      </c>
      <c r="H8" s="20">
        <v>41500</v>
      </c>
    </row>
    <row r="9" spans="1:10" x14ac:dyDescent="0.2">
      <c r="A9" s="18" t="s">
        <v>146</v>
      </c>
      <c r="B9" s="18" t="s">
        <v>147</v>
      </c>
      <c r="C9" s="19" t="s">
        <v>148</v>
      </c>
      <c r="D9" s="20">
        <v>7500</v>
      </c>
      <c r="E9" s="20">
        <v>500</v>
      </c>
      <c r="F9" s="20">
        <v>7000</v>
      </c>
      <c r="G9" s="20">
        <f>H9-D9</f>
        <v>-3000</v>
      </c>
      <c r="H9" s="20">
        <v>4500</v>
      </c>
    </row>
    <row r="10" spans="1:10" x14ac:dyDescent="0.2">
      <c r="A10" s="18" t="s">
        <v>149</v>
      </c>
      <c r="B10" s="18" t="s">
        <v>150</v>
      </c>
      <c r="C10" s="19" t="s">
        <v>151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</row>
    <row r="11" spans="1:10" x14ac:dyDescent="0.2">
      <c r="A11" s="18" t="s">
        <v>152</v>
      </c>
      <c r="B11" s="18" t="s">
        <v>153</v>
      </c>
      <c r="C11" s="19" t="s">
        <v>154</v>
      </c>
      <c r="D11" s="20">
        <v>42500</v>
      </c>
      <c r="E11" s="20">
        <v>12500.27</v>
      </c>
      <c r="F11" s="20">
        <v>29999.73</v>
      </c>
      <c r="G11" s="20">
        <f>-1000</f>
        <v>-1000</v>
      </c>
      <c r="H11" s="20">
        <v>41500</v>
      </c>
    </row>
    <row r="12" spans="1:10" x14ac:dyDescent="0.2">
      <c r="A12" s="70" t="s">
        <v>155</v>
      </c>
      <c r="B12" s="70" t="s">
        <v>156</v>
      </c>
      <c r="C12" s="71" t="s">
        <v>157</v>
      </c>
      <c r="D12" s="72">
        <v>80500</v>
      </c>
      <c r="E12" s="72">
        <v>79832.350000000006</v>
      </c>
      <c r="F12" s="72">
        <v>667.65</v>
      </c>
      <c r="G12" s="72">
        <v>0</v>
      </c>
      <c r="H12" s="72">
        <v>80500</v>
      </c>
    </row>
    <row r="13" spans="1:10" x14ac:dyDescent="0.2">
      <c r="A13" s="70" t="s">
        <v>158</v>
      </c>
      <c r="B13" s="70" t="s">
        <v>159</v>
      </c>
      <c r="C13" s="71" t="s">
        <v>160</v>
      </c>
      <c r="D13" s="72">
        <v>44717</v>
      </c>
      <c r="E13" s="72">
        <v>26745.55</v>
      </c>
      <c r="F13" s="72">
        <v>17971.45</v>
      </c>
      <c r="G13" s="72">
        <v>0</v>
      </c>
      <c r="H13" s="75">
        <f>D13</f>
        <v>44717</v>
      </c>
      <c r="I13" s="85"/>
      <c r="J13" s="74"/>
    </row>
    <row r="14" spans="1:10" x14ac:dyDescent="0.2">
      <c r="A14" s="70" t="s">
        <v>161</v>
      </c>
      <c r="B14" s="70" t="s">
        <v>162</v>
      </c>
      <c r="C14" s="71" t="s">
        <v>163</v>
      </c>
      <c r="D14" s="72">
        <v>12000</v>
      </c>
      <c r="E14" s="72">
        <v>0</v>
      </c>
      <c r="F14" s="72">
        <v>12000</v>
      </c>
      <c r="G14" s="72">
        <v>0</v>
      </c>
      <c r="H14" s="72">
        <v>12000</v>
      </c>
    </row>
    <row r="15" spans="1:10" x14ac:dyDescent="0.2">
      <c r="A15" s="70" t="s">
        <v>164</v>
      </c>
      <c r="B15" s="70" t="s">
        <v>165</v>
      </c>
      <c r="C15" s="71" t="s">
        <v>166</v>
      </c>
      <c r="D15" s="72">
        <v>15500</v>
      </c>
      <c r="E15" s="72">
        <v>2876.75</v>
      </c>
      <c r="F15" s="72">
        <v>12623.25</v>
      </c>
      <c r="G15" s="72">
        <v>0</v>
      </c>
      <c r="H15" s="72">
        <v>15500</v>
      </c>
    </row>
    <row r="16" spans="1:10" x14ac:dyDescent="0.2">
      <c r="A16" s="70" t="s">
        <v>167</v>
      </c>
      <c r="B16" s="70" t="s">
        <v>168</v>
      </c>
      <c r="C16" s="71" t="s">
        <v>169</v>
      </c>
      <c r="D16" s="72">
        <v>20000</v>
      </c>
      <c r="E16" s="72">
        <v>15518.36</v>
      </c>
      <c r="F16" s="72">
        <v>4481.6400000000003</v>
      </c>
      <c r="G16" s="72">
        <v>0</v>
      </c>
      <c r="H16" s="72">
        <v>20000</v>
      </c>
    </row>
    <row r="17" spans="1:9" x14ac:dyDescent="0.2">
      <c r="A17" s="70" t="s">
        <v>170</v>
      </c>
      <c r="B17" s="70" t="s">
        <v>168</v>
      </c>
      <c r="C17" s="71" t="s">
        <v>171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</row>
    <row r="18" spans="1:9" x14ac:dyDescent="0.2">
      <c r="A18" s="70" t="s">
        <v>172</v>
      </c>
      <c r="B18" s="70" t="s">
        <v>173</v>
      </c>
      <c r="C18" s="71" t="s">
        <v>174</v>
      </c>
      <c r="D18" s="72">
        <v>47980</v>
      </c>
      <c r="E18" s="72">
        <v>47285.06</v>
      </c>
      <c r="F18" s="72">
        <v>694.94</v>
      </c>
      <c r="G18" s="72">
        <v>0</v>
      </c>
      <c r="H18" s="75">
        <f>D18</f>
        <v>47980</v>
      </c>
      <c r="I18" s="84" t="s">
        <v>467</v>
      </c>
    </row>
    <row r="19" spans="1:9" x14ac:dyDescent="0.2">
      <c r="A19" s="70" t="s">
        <v>175</v>
      </c>
      <c r="B19" s="70" t="s">
        <v>176</v>
      </c>
      <c r="C19" s="71" t="s">
        <v>177</v>
      </c>
      <c r="D19" s="72">
        <v>500</v>
      </c>
      <c r="E19" s="72">
        <v>0</v>
      </c>
      <c r="F19" s="72">
        <v>500</v>
      </c>
      <c r="G19" s="72">
        <v>0</v>
      </c>
      <c r="H19" s="72">
        <v>500</v>
      </c>
    </row>
    <row r="20" spans="1:9" x14ac:dyDescent="0.2">
      <c r="A20" s="70" t="s">
        <v>178</v>
      </c>
      <c r="B20" s="70" t="s">
        <v>179</v>
      </c>
      <c r="C20" s="71" t="s">
        <v>180</v>
      </c>
      <c r="D20" s="72">
        <v>90000</v>
      </c>
      <c r="E20" s="72">
        <v>67710.179999999993</v>
      </c>
      <c r="F20" s="72">
        <v>22289.82</v>
      </c>
      <c r="G20" s="72">
        <v>-10000</v>
      </c>
      <c r="H20" s="79">
        <v>80000</v>
      </c>
      <c r="I20" s="84" t="s">
        <v>467</v>
      </c>
    </row>
    <row r="21" spans="1:9" x14ac:dyDescent="0.2">
      <c r="A21" s="70" t="s">
        <v>181</v>
      </c>
      <c r="B21" s="70" t="s">
        <v>182</v>
      </c>
      <c r="C21" s="71" t="s">
        <v>183</v>
      </c>
      <c r="D21" s="72">
        <v>36000</v>
      </c>
      <c r="E21" s="72">
        <v>17700</v>
      </c>
      <c r="F21" s="72">
        <v>18300</v>
      </c>
      <c r="G21" s="72">
        <v>0</v>
      </c>
      <c r="H21" s="72">
        <v>36000</v>
      </c>
    </row>
    <row r="22" spans="1:9" x14ac:dyDescent="0.2">
      <c r="A22" s="70" t="s">
        <v>184</v>
      </c>
      <c r="B22" s="70" t="s">
        <v>185</v>
      </c>
      <c r="C22" s="71" t="s">
        <v>186</v>
      </c>
      <c r="D22" s="72">
        <v>29500</v>
      </c>
      <c r="E22" s="72">
        <v>3985</v>
      </c>
      <c r="F22" s="72">
        <v>25515</v>
      </c>
      <c r="G22" s="72">
        <v>10000</v>
      </c>
      <c r="H22" s="72">
        <v>39500</v>
      </c>
    </row>
    <row r="23" spans="1:9" x14ac:dyDescent="0.2">
      <c r="A23" s="70" t="s">
        <v>187</v>
      </c>
      <c r="B23" s="70" t="s">
        <v>188</v>
      </c>
      <c r="C23" s="71" t="s">
        <v>189</v>
      </c>
      <c r="D23" s="72">
        <v>12500</v>
      </c>
      <c r="E23" s="72">
        <v>3125</v>
      </c>
      <c r="F23" s="72">
        <v>9375</v>
      </c>
      <c r="G23" s="72">
        <v>0</v>
      </c>
      <c r="H23" s="75">
        <f>D23</f>
        <v>12500</v>
      </c>
      <c r="I23" s="84" t="s">
        <v>467</v>
      </c>
    </row>
    <row r="24" spans="1:9" x14ac:dyDescent="0.2">
      <c r="A24" s="70" t="s">
        <v>190</v>
      </c>
      <c r="B24" s="70" t="s">
        <v>191</v>
      </c>
      <c r="C24" s="71" t="s">
        <v>192</v>
      </c>
      <c r="D24" s="72">
        <v>79693</v>
      </c>
      <c r="E24" s="72">
        <v>50292.43</v>
      </c>
      <c r="F24" s="72">
        <v>29400.57</v>
      </c>
      <c r="G24" s="72">
        <f>H24-D24</f>
        <v>-10000</v>
      </c>
      <c r="H24" s="72">
        <v>69693</v>
      </c>
      <c r="I24" s="84" t="s">
        <v>467</v>
      </c>
    </row>
    <row r="25" spans="1:9" x14ac:dyDescent="0.2">
      <c r="A25" s="18" t="s">
        <v>193</v>
      </c>
      <c r="B25" s="18" t="s">
        <v>194</v>
      </c>
      <c r="C25" s="19" t="s">
        <v>195</v>
      </c>
      <c r="D25" s="20">
        <v>63200</v>
      </c>
      <c r="E25" s="20">
        <v>24611.86</v>
      </c>
      <c r="F25" s="20">
        <v>38588.14</v>
      </c>
      <c r="G25" s="20">
        <v>84</v>
      </c>
      <c r="H25" s="79">
        <v>63284</v>
      </c>
    </row>
    <row r="26" spans="1:9" x14ac:dyDescent="0.2">
      <c r="A26" s="18" t="s">
        <v>196</v>
      </c>
      <c r="B26" s="18" t="s">
        <v>197</v>
      </c>
      <c r="C26" s="19" t="s">
        <v>198</v>
      </c>
      <c r="D26" s="20">
        <v>60000</v>
      </c>
      <c r="E26" s="20">
        <v>40316.32</v>
      </c>
      <c r="F26" s="20">
        <v>19683.68</v>
      </c>
      <c r="G26" s="20">
        <f>H26-D26</f>
        <v>-6000</v>
      </c>
      <c r="H26" s="20">
        <v>54000</v>
      </c>
    </row>
    <row r="27" spans="1:9" x14ac:dyDescent="0.2">
      <c r="A27" s="18" t="s">
        <v>199</v>
      </c>
      <c r="B27" s="18" t="s">
        <v>200</v>
      </c>
      <c r="C27" s="19" t="s">
        <v>201</v>
      </c>
      <c r="D27" s="20">
        <v>2000</v>
      </c>
      <c r="E27" s="20">
        <v>1268.75</v>
      </c>
      <c r="F27" s="20">
        <v>731.25</v>
      </c>
      <c r="G27" s="20">
        <v>1000</v>
      </c>
      <c r="H27" s="20">
        <v>3000</v>
      </c>
    </row>
    <row r="28" spans="1:9" x14ac:dyDescent="0.2">
      <c r="A28" s="18" t="s">
        <v>202</v>
      </c>
      <c r="B28" s="18" t="s">
        <v>203</v>
      </c>
      <c r="C28" s="19" t="s">
        <v>204</v>
      </c>
      <c r="D28" s="20">
        <v>35388</v>
      </c>
      <c r="E28" s="20">
        <v>5412.74</v>
      </c>
      <c r="F28" s="20">
        <v>29975.26</v>
      </c>
      <c r="G28" s="20">
        <v>0</v>
      </c>
      <c r="H28" s="20">
        <v>35388</v>
      </c>
    </row>
    <row r="29" spans="1:9" x14ac:dyDescent="0.2">
      <c r="A29" s="18" t="s">
        <v>205</v>
      </c>
      <c r="B29" s="18" t="s">
        <v>206</v>
      </c>
      <c r="C29" s="19" t="s">
        <v>207</v>
      </c>
      <c r="D29" s="20">
        <v>3000</v>
      </c>
      <c r="E29" s="20">
        <v>75</v>
      </c>
      <c r="F29" s="20">
        <v>2925</v>
      </c>
      <c r="G29" s="20">
        <f>H29-D29</f>
        <v>-2590</v>
      </c>
      <c r="H29" s="20">
        <v>410</v>
      </c>
    </row>
    <row r="30" spans="1:9" x14ac:dyDescent="0.2">
      <c r="A30" s="9" t="s">
        <v>69</v>
      </c>
      <c r="B30" s="9" t="s">
        <v>208</v>
      </c>
      <c r="C30" s="10" t="s">
        <v>209</v>
      </c>
      <c r="D30" s="11">
        <f>D31+D46</f>
        <v>883500</v>
      </c>
      <c r="E30" s="11">
        <f t="shared" ref="E30:H30" si="2">E31+E46</f>
        <v>385599.78</v>
      </c>
      <c r="F30" s="11">
        <f t="shared" si="2"/>
        <v>497900.22</v>
      </c>
      <c r="G30" s="11">
        <f>G31+G46</f>
        <v>137900</v>
      </c>
      <c r="H30" s="11">
        <f t="shared" si="2"/>
        <v>1021400</v>
      </c>
    </row>
    <row r="31" spans="1:9" x14ac:dyDescent="0.2">
      <c r="A31" s="12" t="s">
        <v>13</v>
      </c>
      <c r="B31" s="12" t="s">
        <v>14</v>
      </c>
      <c r="C31" s="13" t="s">
        <v>15</v>
      </c>
      <c r="D31" s="14">
        <v>588500</v>
      </c>
      <c r="E31" s="14">
        <v>385599.78</v>
      </c>
      <c r="F31" s="14">
        <v>202900.22</v>
      </c>
      <c r="G31" s="14">
        <f>G32</f>
        <v>137900</v>
      </c>
      <c r="H31" s="14">
        <f>H32</f>
        <v>726400</v>
      </c>
    </row>
    <row r="32" spans="1:9" x14ac:dyDescent="0.2">
      <c r="A32" s="15" t="s">
        <v>13</v>
      </c>
      <c r="B32" s="15" t="s">
        <v>16</v>
      </c>
      <c r="C32" s="16" t="s">
        <v>15</v>
      </c>
      <c r="D32" s="17">
        <v>588500</v>
      </c>
      <c r="E32" s="17">
        <v>385599.78</v>
      </c>
      <c r="F32" s="17">
        <v>202900.22</v>
      </c>
      <c r="G32" s="17">
        <f>SUM(G33:G45)</f>
        <v>137900</v>
      </c>
      <c r="H32" s="17">
        <f>SUM(H33:H45)</f>
        <v>726400</v>
      </c>
    </row>
    <row r="33" spans="1:9" s="77" customFormat="1" x14ac:dyDescent="0.2">
      <c r="A33" s="76" t="s">
        <v>210</v>
      </c>
      <c r="B33" s="76" t="s">
        <v>211</v>
      </c>
      <c r="C33" s="92" t="s">
        <v>212</v>
      </c>
      <c r="D33" s="57">
        <v>466500</v>
      </c>
      <c r="E33" s="57">
        <v>322393.84000000003</v>
      </c>
      <c r="F33" s="57">
        <v>144106.16</v>
      </c>
      <c r="G33" s="57">
        <f>96000+13200</f>
        <v>109200</v>
      </c>
      <c r="H33" s="57">
        <f>D33+G33</f>
        <v>575700</v>
      </c>
      <c r="I33" s="89">
        <v>84400</v>
      </c>
    </row>
    <row r="34" spans="1:9" s="77" customFormat="1" x14ac:dyDescent="0.2">
      <c r="A34" s="76" t="s">
        <v>213</v>
      </c>
      <c r="B34" s="76" t="s">
        <v>214</v>
      </c>
      <c r="C34" s="92" t="s">
        <v>215</v>
      </c>
      <c r="D34" s="57">
        <v>20000</v>
      </c>
      <c r="E34" s="57">
        <v>10500</v>
      </c>
      <c r="F34" s="57">
        <v>9500</v>
      </c>
      <c r="G34" s="57">
        <v>8000</v>
      </c>
      <c r="H34" s="57">
        <f t="shared" ref="H34:H97" si="3">D34+G34</f>
        <v>28000</v>
      </c>
      <c r="I34" s="89"/>
    </row>
    <row r="35" spans="1:9" s="77" customFormat="1" x14ac:dyDescent="0.2">
      <c r="A35" s="76" t="s">
        <v>216</v>
      </c>
      <c r="B35" s="76" t="s">
        <v>217</v>
      </c>
      <c r="C35" s="92" t="s">
        <v>218</v>
      </c>
      <c r="D35" s="57">
        <v>76500</v>
      </c>
      <c r="E35" s="57">
        <v>47379.15</v>
      </c>
      <c r="F35" s="57">
        <v>29120.85</v>
      </c>
      <c r="G35" s="57">
        <f>9500+5200</f>
        <v>14700</v>
      </c>
      <c r="H35" s="57">
        <f t="shared" si="3"/>
        <v>91200</v>
      </c>
      <c r="I35" s="89">
        <v>14600</v>
      </c>
    </row>
    <row r="36" spans="1:9" x14ac:dyDescent="0.2">
      <c r="A36" s="18" t="s">
        <v>219</v>
      </c>
      <c r="B36" s="18" t="s">
        <v>220</v>
      </c>
      <c r="C36" s="19" t="s">
        <v>221</v>
      </c>
      <c r="D36" s="20">
        <v>0</v>
      </c>
      <c r="E36" s="20">
        <v>0</v>
      </c>
      <c r="F36" s="20">
        <v>0</v>
      </c>
      <c r="G36" s="20">
        <v>0</v>
      </c>
      <c r="H36" s="83">
        <f t="shared" si="3"/>
        <v>0</v>
      </c>
    </row>
    <row r="37" spans="1:9" x14ac:dyDescent="0.2">
      <c r="A37" s="18" t="s">
        <v>222</v>
      </c>
      <c r="B37" s="18" t="s">
        <v>144</v>
      </c>
      <c r="C37" s="19" t="s">
        <v>145</v>
      </c>
      <c r="D37" s="20">
        <v>1000</v>
      </c>
      <c r="E37" s="20">
        <v>0</v>
      </c>
      <c r="F37" s="20">
        <v>1000</v>
      </c>
      <c r="G37" s="20">
        <v>0</v>
      </c>
      <c r="H37" s="83">
        <f t="shared" si="3"/>
        <v>1000</v>
      </c>
    </row>
    <row r="38" spans="1:9" s="77" customFormat="1" x14ac:dyDescent="0.2">
      <c r="A38" s="76" t="s">
        <v>223</v>
      </c>
      <c r="B38" s="76" t="s">
        <v>224</v>
      </c>
      <c r="C38" s="92" t="s">
        <v>225</v>
      </c>
      <c r="D38" s="57">
        <v>24500</v>
      </c>
      <c r="E38" s="57">
        <v>5326.79</v>
      </c>
      <c r="F38" s="57">
        <v>19173.21</v>
      </c>
      <c r="G38" s="57">
        <v>0</v>
      </c>
      <c r="H38" s="57">
        <f t="shared" si="3"/>
        <v>24500</v>
      </c>
      <c r="I38" s="93"/>
    </row>
    <row r="39" spans="1:9" x14ac:dyDescent="0.2">
      <c r="A39" s="18" t="s">
        <v>226</v>
      </c>
      <c r="B39" s="18" t="s">
        <v>147</v>
      </c>
      <c r="C39" s="19" t="s">
        <v>148</v>
      </c>
      <c r="D39" s="20">
        <v>0</v>
      </c>
      <c r="E39" s="20">
        <v>0</v>
      </c>
      <c r="F39" s="20">
        <v>0</v>
      </c>
      <c r="G39" s="20">
        <v>0</v>
      </c>
      <c r="H39" s="83">
        <f t="shared" si="3"/>
        <v>0</v>
      </c>
    </row>
    <row r="40" spans="1:9" x14ac:dyDescent="0.2">
      <c r="A40" s="18" t="s">
        <v>227</v>
      </c>
      <c r="B40" s="18" t="s">
        <v>150</v>
      </c>
      <c r="C40" s="19" t="s">
        <v>151</v>
      </c>
      <c r="D40" s="20">
        <v>0</v>
      </c>
      <c r="E40" s="20">
        <v>0</v>
      </c>
      <c r="F40" s="20">
        <v>0</v>
      </c>
      <c r="G40" s="20">
        <v>0</v>
      </c>
      <c r="H40" s="83">
        <f t="shared" si="3"/>
        <v>0</v>
      </c>
    </row>
    <row r="41" spans="1:9" x14ac:dyDescent="0.2">
      <c r="A41" s="18" t="s">
        <v>228</v>
      </c>
      <c r="B41" s="18" t="s">
        <v>153</v>
      </c>
      <c r="C41" s="19" t="s">
        <v>154</v>
      </c>
      <c r="D41" s="20">
        <v>0</v>
      </c>
      <c r="E41" s="20">
        <v>0</v>
      </c>
      <c r="F41" s="20">
        <v>0</v>
      </c>
      <c r="G41" s="20">
        <v>0</v>
      </c>
      <c r="H41" s="83">
        <f t="shared" si="3"/>
        <v>0</v>
      </c>
    </row>
    <row r="42" spans="1:9" x14ac:dyDescent="0.2">
      <c r="A42" s="18" t="s">
        <v>229</v>
      </c>
      <c r="B42" s="18" t="s">
        <v>162</v>
      </c>
      <c r="C42" s="19" t="s">
        <v>163</v>
      </c>
      <c r="D42" s="20">
        <v>0</v>
      </c>
      <c r="E42" s="20">
        <v>0</v>
      </c>
      <c r="F42" s="20">
        <v>0</v>
      </c>
      <c r="G42" s="20">
        <v>0</v>
      </c>
      <c r="H42" s="83">
        <f t="shared" si="3"/>
        <v>0</v>
      </c>
    </row>
    <row r="43" spans="1:9" x14ac:dyDescent="0.2">
      <c r="A43" s="18" t="s">
        <v>230</v>
      </c>
      <c r="B43" s="18" t="s">
        <v>185</v>
      </c>
      <c r="C43" s="19" t="s">
        <v>186</v>
      </c>
      <c r="D43" s="20">
        <v>0</v>
      </c>
      <c r="E43" s="20">
        <v>0</v>
      </c>
      <c r="F43" s="20">
        <v>0</v>
      </c>
      <c r="G43" s="20">
        <v>6000</v>
      </c>
      <c r="H43" s="83">
        <f t="shared" si="3"/>
        <v>6000</v>
      </c>
    </row>
    <row r="44" spans="1:9" x14ac:dyDescent="0.2">
      <c r="A44" s="18" t="s">
        <v>231</v>
      </c>
      <c r="B44" s="18" t="s">
        <v>200</v>
      </c>
      <c r="C44" s="19" t="s">
        <v>201</v>
      </c>
      <c r="D44" s="20">
        <v>0</v>
      </c>
      <c r="E44" s="20">
        <v>0</v>
      </c>
      <c r="F44" s="20">
        <v>0</v>
      </c>
      <c r="G44" s="20">
        <v>0</v>
      </c>
      <c r="H44" s="83">
        <f t="shared" si="3"/>
        <v>0</v>
      </c>
    </row>
    <row r="45" spans="1:9" x14ac:dyDescent="0.2">
      <c r="A45" s="18" t="s">
        <v>232</v>
      </c>
      <c r="B45" s="18" t="s">
        <v>203</v>
      </c>
      <c r="C45" s="19" t="s">
        <v>204</v>
      </c>
      <c r="D45" s="20">
        <v>0</v>
      </c>
      <c r="E45" s="20">
        <v>0</v>
      </c>
      <c r="F45" s="20">
        <v>0</v>
      </c>
      <c r="G45" s="20">
        <v>0</v>
      </c>
      <c r="H45" s="83">
        <f t="shared" si="3"/>
        <v>0</v>
      </c>
    </row>
    <row r="46" spans="1:9" x14ac:dyDescent="0.2">
      <c r="A46" s="12" t="s">
        <v>13</v>
      </c>
      <c r="B46" s="12" t="s">
        <v>30</v>
      </c>
      <c r="C46" s="13" t="s">
        <v>31</v>
      </c>
      <c r="D46" s="14">
        <v>295000</v>
      </c>
      <c r="E46" s="14">
        <v>0</v>
      </c>
      <c r="F46" s="14">
        <v>295000</v>
      </c>
      <c r="G46" s="14">
        <v>0</v>
      </c>
      <c r="H46" s="14">
        <f t="shared" si="3"/>
        <v>295000</v>
      </c>
    </row>
    <row r="47" spans="1:9" x14ac:dyDescent="0.2">
      <c r="A47" s="15" t="s">
        <v>13</v>
      </c>
      <c r="B47" s="15" t="s">
        <v>32</v>
      </c>
      <c r="C47" s="16" t="s">
        <v>33</v>
      </c>
      <c r="D47" s="17">
        <v>295000</v>
      </c>
      <c r="E47" s="17">
        <v>0</v>
      </c>
      <c r="F47" s="17">
        <v>295000</v>
      </c>
      <c r="G47" s="17">
        <v>0</v>
      </c>
      <c r="H47" s="17">
        <f>D47+G47</f>
        <v>295000</v>
      </c>
    </row>
    <row r="48" spans="1:9" x14ac:dyDescent="0.2">
      <c r="A48" s="18" t="s">
        <v>233</v>
      </c>
      <c r="B48" s="18" t="s">
        <v>211</v>
      </c>
      <c r="C48" s="19" t="s">
        <v>212</v>
      </c>
      <c r="D48" s="20">
        <v>233500</v>
      </c>
      <c r="E48" s="20">
        <v>0</v>
      </c>
      <c r="F48" s="20">
        <v>233500</v>
      </c>
      <c r="G48" s="20">
        <v>0</v>
      </c>
      <c r="H48" s="20">
        <f t="shared" si="3"/>
        <v>233500</v>
      </c>
    </row>
    <row r="49" spans="1:8" x14ac:dyDescent="0.2">
      <c r="A49" s="18" t="s">
        <v>234</v>
      </c>
      <c r="B49" s="18" t="s">
        <v>214</v>
      </c>
      <c r="C49" s="19" t="s">
        <v>215</v>
      </c>
      <c r="D49" s="20">
        <v>10000</v>
      </c>
      <c r="E49" s="20">
        <v>0</v>
      </c>
      <c r="F49" s="20">
        <v>10000</v>
      </c>
      <c r="G49" s="20">
        <v>0</v>
      </c>
      <c r="H49" s="20">
        <f t="shared" si="3"/>
        <v>10000</v>
      </c>
    </row>
    <row r="50" spans="1:8" x14ac:dyDescent="0.2">
      <c r="A50" s="18" t="s">
        <v>235</v>
      </c>
      <c r="B50" s="18" t="s">
        <v>217</v>
      </c>
      <c r="C50" s="19" t="s">
        <v>218</v>
      </c>
      <c r="D50" s="20">
        <v>39000</v>
      </c>
      <c r="E50" s="20">
        <v>0</v>
      </c>
      <c r="F50" s="20">
        <v>39000</v>
      </c>
      <c r="G50" s="20">
        <v>0</v>
      </c>
      <c r="H50" s="20">
        <f t="shared" si="3"/>
        <v>39000</v>
      </c>
    </row>
    <row r="51" spans="1:8" x14ac:dyDescent="0.2">
      <c r="A51" s="18" t="s">
        <v>236</v>
      </c>
      <c r="B51" s="18" t="s">
        <v>220</v>
      </c>
      <c r="C51" s="19" t="s">
        <v>221</v>
      </c>
      <c r="D51" s="20">
        <v>0</v>
      </c>
      <c r="E51" s="20">
        <v>0</v>
      </c>
      <c r="F51" s="20">
        <v>0</v>
      </c>
      <c r="G51" s="20">
        <v>0</v>
      </c>
      <c r="H51" s="20">
        <f t="shared" si="3"/>
        <v>0</v>
      </c>
    </row>
    <row r="52" spans="1:8" x14ac:dyDescent="0.2">
      <c r="A52" s="18" t="s">
        <v>237</v>
      </c>
      <c r="B52" s="18" t="s">
        <v>144</v>
      </c>
      <c r="C52" s="19" t="s">
        <v>145</v>
      </c>
      <c r="D52" s="20">
        <v>0</v>
      </c>
      <c r="E52" s="20">
        <v>0</v>
      </c>
      <c r="F52" s="20">
        <v>0</v>
      </c>
      <c r="G52" s="20">
        <v>0</v>
      </c>
      <c r="H52" s="20">
        <f t="shared" si="3"/>
        <v>0</v>
      </c>
    </row>
    <row r="53" spans="1:8" x14ac:dyDescent="0.2">
      <c r="A53" s="18" t="s">
        <v>238</v>
      </c>
      <c r="B53" s="18" t="s">
        <v>224</v>
      </c>
      <c r="C53" s="19" t="s">
        <v>225</v>
      </c>
      <c r="D53" s="20">
        <v>12500</v>
      </c>
      <c r="E53" s="20">
        <v>0</v>
      </c>
      <c r="F53" s="20">
        <v>12500</v>
      </c>
      <c r="G53" s="20">
        <v>0</v>
      </c>
      <c r="H53" s="20">
        <f t="shared" si="3"/>
        <v>12500</v>
      </c>
    </row>
    <row r="54" spans="1:8" x14ac:dyDescent="0.2">
      <c r="A54" s="18" t="s">
        <v>239</v>
      </c>
      <c r="B54" s="18" t="s">
        <v>147</v>
      </c>
      <c r="C54" s="19" t="s">
        <v>148</v>
      </c>
      <c r="D54" s="20">
        <v>0</v>
      </c>
      <c r="E54" s="20">
        <v>0</v>
      </c>
      <c r="F54" s="20">
        <v>0</v>
      </c>
      <c r="G54" s="20">
        <v>0</v>
      </c>
      <c r="H54" s="20">
        <f t="shared" si="3"/>
        <v>0</v>
      </c>
    </row>
    <row r="55" spans="1:8" x14ac:dyDescent="0.2">
      <c r="A55" s="18" t="s">
        <v>240</v>
      </c>
      <c r="B55" s="18" t="s">
        <v>150</v>
      </c>
      <c r="C55" s="19" t="s">
        <v>151</v>
      </c>
      <c r="D55" s="20">
        <v>0</v>
      </c>
      <c r="E55" s="20">
        <v>0</v>
      </c>
      <c r="F55" s="20">
        <v>0</v>
      </c>
      <c r="G55" s="20">
        <v>0</v>
      </c>
      <c r="H55" s="20">
        <f t="shared" si="3"/>
        <v>0</v>
      </c>
    </row>
    <row r="56" spans="1:8" x14ac:dyDescent="0.2">
      <c r="A56" s="18" t="s">
        <v>241</v>
      </c>
      <c r="B56" s="18" t="s">
        <v>153</v>
      </c>
      <c r="C56" s="19" t="s">
        <v>154</v>
      </c>
      <c r="D56" s="20">
        <v>0</v>
      </c>
      <c r="E56" s="20">
        <v>0</v>
      </c>
      <c r="F56" s="20">
        <v>0</v>
      </c>
      <c r="G56" s="20">
        <v>0</v>
      </c>
      <c r="H56" s="20">
        <f t="shared" si="3"/>
        <v>0</v>
      </c>
    </row>
    <row r="57" spans="1:8" x14ac:dyDescent="0.2">
      <c r="A57" s="18" t="s">
        <v>242</v>
      </c>
      <c r="B57" s="18" t="s">
        <v>162</v>
      </c>
      <c r="C57" s="19" t="s">
        <v>163</v>
      </c>
      <c r="D57" s="20">
        <v>0</v>
      </c>
      <c r="E57" s="20">
        <v>0</v>
      </c>
      <c r="F57" s="20">
        <v>0</v>
      </c>
      <c r="G57" s="20">
        <v>0</v>
      </c>
      <c r="H57" s="20">
        <f t="shared" si="3"/>
        <v>0</v>
      </c>
    </row>
    <row r="58" spans="1:8" x14ac:dyDescent="0.2">
      <c r="A58" s="18" t="s">
        <v>243</v>
      </c>
      <c r="B58" s="18" t="s">
        <v>185</v>
      </c>
      <c r="C58" s="19" t="s">
        <v>186</v>
      </c>
      <c r="D58" s="20">
        <v>0</v>
      </c>
      <c r="E58" s="20">
        <v>0</v>
      </c>
      <c r="F58" s="20">
        <v>0</v>
      </c>
      <c r="G58" s="20">
        <v>0</v>
      </c>
      <c r="H58" s="20">
        <f t="shared" si="3"/>
        <v>0</v>
      </c>
    </row>
    <row r="59" spans="1:8" x14ac:dyDescent="0.2">
      <c r="A59" s="18" t="s">
        <v>244</v>
      </c>
      <c r="B59" s="18" t="s">
        <v>200</v>
      </c>
      <c r="C59" s="19" t="s">
        <v>201</v>
      </c>
      <c r="D59" s="20">
        <v>0</v>
      </c>
      <c r="E59" s="20">
        <v>0</v>
      </c>
      <c r="F59" s="20">
        <v>0</v>
      </c>
      <c r="G59" s="20">
        <v>0</v>
      </c>
      <c r="H59" s="20">
        <f t="shared" si="3"/>
        <v>0</v>
      </c>
    </row>
    <row r="60" spans="1:8" x14ac:dyDescent="0.2">
      <c r="A60" s="18" t="s">
        <v>245</v>
      </c>
      <c r="B60" s="18" t="s">
        <v>203</v>
      </c>
      <c r="C60" s="19" t="s">
        <v>204</v>
      </c>
      <c r="D60" s="20">
        <v>0</v>
      </c>
      <c r="E60" s="20">
        <v>0</v>
      </c>
      <c r="F60" s="20">
        <v>0</v>
      </c>
      <c r="G60" s="20">
        <v>0</v>
      </c>
      <c r="H60" s="20">
        <f t="shared" si="3"/>
        <v>0</v>
      </c>
    </row>
    <row r="61" spans="1:8" x14ac:dyDescent="0.2">
      <c r="A61" s="9" t="s">
        <v>69</v>
      </c>
      <c r="B61" s="9" t="s">
        <v>246</v>
      </c>
      <c r="C61" s="10" t="s">
        <v>247</v>
      </c>
      <c r="D61" s="11">
        <v>7000</v>
      </c>
      <c r="E61" s="11">
        <v>1800</v>
      </c>
      <c r="F61" s="11">
        <v>5200</v>
      </c>
      <c r="G61" s="11">
        <v>0</v>
      </c>
      <c r="H61" s="11">
        <f t="shared" si="3"/>
        <v>7000</v>
      </c>
    </row>
    <row r="62" spans="1:8" x14ac:dyDescent="0.2">
      <c r="A62" s="12" t="s">
        <v>13</v>
      </c>
      <c r="B62" s="12" t="s">
        <v>14</v>
      </c>
      <c r="C62" s="13" t="s">
        <v>15</v>
      </c>
      <c r="D62" s="14">
        <v>0</v>
      </c>
      <c r="E62" s="14">
        <v>0</v>
      </c>
      <c r="F62" s="14">
        <v>0</v>
      </c>
      <c r="G62" s="14">
        <v>0</v>
      </c>
      <c r="H62" s="14">
        <f t="shared" si="3"/>
        <v>0</v>
      </c>
    </row>
    <row r="63" spans="1:8" x14ac:dyDescent="0.2">
      <c r="A63" s="15" t="s">
        <v>13</v>
      </c>
      <c r="B63" s="15" t="s">
        <v>16</v>
      </c>
      <c r="C63" s="16" t="s">
        <v>15</v>
      </c>
      <c r="D63" s="17">
        <v>0</v>
      </c>
      <c r="E63" s="17">
        <v>0</v>
      </c>
      <c r="F63" s="17">
        <v>0</v>
      </c>
      <c r="G63" s="17">
        <v>0</v>
      </c>
      <c r="H63" s="17">
        <f t="shared" si="3"/>
        <v>0</v>
      </c>
    </row>
    <row r="64" spans="1:8" x14ac:dyDescent="0.2">
      <c r="A64" s="18" t="s">
        <v>248</v>
      </c>
      <c r="B64" s="18" t="s">
        <v>168</v>
      </c>
      <c r="C64" s="19" t="s">
        <v>169</v>
      </c>
      <c r="D64" s="20">
        <v>0</v>
      </c>
      <c r="E64" s="20">
        <v>0</v>
      </c>
      <c r="F64" s="20">
        <v>0</v>
      </c>
      <c r="G64" s="20">
        <v>0</v>
      </c>
      <c r="H64" s="20">
        <f t="shared" si="3"/>
        <v>0</v>
      </c>
    </row>
    <row r="65" spans="1:8" x14ac:dyDescent="0.2">
      <c r="A65" s="18" t="s">
        <v>249</v>
      </c>
      <c r="B65" s="18" t="s">
        <v>188</v>
      </c>
      <c r="C65" s="19" t="s">
        <v>189</v>
      </c>
      <c r="D65" s="20">
        <v>0</v>
      </c>
      <c r="E65" s="20">
        <v>0</v>
      </c>
      <c r="F65" s="20">
        <v>0</v>
      </c>
      <c r="G65" s="20">
        <v>0</v>
      </c>
      <c r="H65" s="20">
        <f t="shared" si="3"/>
        <v>0</v>
      </c>
    </row>
    <row r="66" spans="1:8" x14ac:dyDescent="0.2">
      <c r="A66" s="18" t="s">
        <v>250</v>
      </c>
      <c r="B66" s="18" t="s">
        <v>203</v>
      </c>
      <c r="C66" s="19" t="s">
        <v>204</v>
      </c>
      <c r="D66" s="20">
        <v>0</v>
      </c>
      <c r="E66" s="20">
        <v>0</v>
      </c>
      <c r="F66" s="20">
        <v>0</v>
      </c>
      <c r="G66" s="20">
        <v>0</v>
      </c>
      <c r="H66" s="20">
        <f t="shared" si="3"/>
        <v>0</v>
      </c>
    </row>
    <row r="67" spans="1:8" x14ac:dyDescent="0.2">
      <c r="A67" s="12" t="s">
        <v>13</v>
      </c>
      <c r="B67" s="12" t="s">
        <v>59</v>
      </c>
      <c r="C67" s="13" t="s">
        <v>60</v>
      </c>
      <c r="D67" s="14">
        <v>7000</v>
      </c>
      <c r="E67" s="14">
        <v>1800</v>
      </c>
      <c r="F67" s="14">
        <v>5200</v>
      </c>
      <c r="G67" s="14">
        <v>0</v>
      </c>
      <c r="H67" s="14">
        <f t="shared" si="3"/>
        <v>7000</v>
      </c>
    </row>
    <row r="68" spans="1:8" x14ac:dyDescent="0.2">
      <c r="A68" s="15" t="s">
        <v>13</v>
      </c>
      <c r="B68" s="15" t="s">
        <v>61</v>
      </c>
      <c r="C68" s="16" t="s">
        <v>62</v>
      </c>
      <c r="D68" s="17">
        <v>7000</v>
      </c>
      <c r="E68" s="17">
        <v>1800</v>
      </c>
      <c r="F68" s="17">
        <v>5200</v>
      </c>
      <c r="G68" s="17">
        <v>0</v>
      </c>
      <c r="H68" s="17">
        <f t="shared" si="3"/>
        <v>7000</v>
      </c>
    </row>
    <row r="69" spans="1:8" x14ac:dyDescent="0.2">
      <c r="A69" s="18" t="s">
        <v>251</v>
      </c>
      <c r="B69" s="18" t="s">
        <v>203</v>
      </c>
      <c r="C69" s="19" t="s">
        <v>204</v>
      </c>
      <c r="D69" s="20">
        <v>7000</v>
      </c>
      <c r="E69" s="20">
        <v>1800</v>
      </c>
      <c r="F69" s="20">
        <v>5200</v>
      </c>
      <c r="G69" s="20">
        <v>0</v>
      </c>
      <c r="H69" s="20">
        <f t="shared" si="3"/>
        <v>7000</v>
      </c>
    </row>
    <row r="70" spans="1:8" x14ac:dyDescent="0.2">
      <c r="A70" s="9" t="s">
        <v>69</v>
      </c>
      <c r="B70" s="9" t="s">
        <v>252</v>
      </c>
      <c r="C70" s="10" t="s">
        <v>253</v>
      </c>
      <c r="D70" s="11">
        <v>5000</v>
      </c>
      <c r="E70" s="11">
        <v>0</v>
      </c>
      <c r="F70" s="11">
        <v>5000</v>
      </c>
      <c r="G70" s="11">
        <v>0</v>
      </c>
      <c r="H70" s="11">
        <f t="shared" si="3"/>
        <v>5000</v>
      </c>
    </row>
    <row r="71" spans="1:8" x14ac:dyDescent="0.2">
      <c r="A71" s="12" t="s">
        <v>13</v>
      </c>
      <c r="B71" s="12" t="s">
        <v>14</v>
      </c>
      <c r="C71" s="13" t="s">
        <v>15</v>
      </c>
      <c r="D71" s="14">
        <v>0</v>
      </c>
      <c r="E71" s="14">
        <v>0</v>
      </c>
      <c r="F71" s="14">
        <v>0</v>
      </c>
      <c r="G71" s="14">
        <v>0</v>
      </c>
      <c r="H71" s="14">
        <f t="shared" si="3"/>
        <v>0</v>
      </c>
    </row>
    <row r="72" spans="1:8" x14ac:dyDescent="0.2">
      <c r="A72" s="15" t="s">
        <v>13</v>
      </c>
      <c r="B72" s="15" t="s">
        <v>16</v>
      </c>
      <c r="C72" s="16" t="s">
        <v>15</v>
      </c>
      <c r="D72" s="17">
        <v>0</v>
      </c>
      <c r="E72" s="17">
        <v>0</v>
      </c>
      <c r="F72" s="17">
        <v>0</v>
      </c>
      <c r="G72" s="17">
        <v>0</v>
      </c>
      <c r="H72" s="17">
        <f t="shared" si="3"/>
        <v>0</v>
      </c>
    </row>
    <row r="73" spans="1:8" x14ac:dyDescent="0.2">
      <c r="A73" s="18" t="s">
        <v>254</v>
      </c>
      <c r="B73" s="18" t="s">
        <v>144</v>
      </c>
      <c r="C73" s="19" t="s">
        <v>145</v>
      </c>
      <c r="D73" s="20">
        <v>0</v>
      </c>
      <c r="E73" s="20">
        <v>0</v>
      </c>
      <c r="F73" s="20">
        <v>0</v>
      </c>
      <c r="G73" s="20">
        <v>0</v>
      </c>
      <c r="H73" s="20">
        <f t="shared" si="3"/>
        <v>0</v>
      </c>
    </row>
    <row r="74" spans="1:8" x14ac:dyDescent="0.2">
      <c r="A74" s="18" t="s">
        <v>255</v>
      </c>
      <c r="B74" s="18" t="s">
        <v>150</v>
      </c>
      <c r="C74" s="19" t="s">
        <v>151</v>
      </c>
      <c r="D74" s="20">
        <v>0</v>
      </c>
      <c r="E74" s="20">
        <v>0</v>
      </c>
      <c r="F74" s="20">
        <v>0</v>
      </c>
      <c r="G74" s="20">
        <v>0</v>
      </c>
      <c r="H74" s="20">
        <f t="shared" si="3"/>
        <v>0</v>
      </c>
    </row>
    <row r="75" spans="1:8" x14ac:dyDescent="0.2">
      <c r="A75" s="18" t="s">
        <v>256</v>
      </c>
      <c r="B75" s="18" t="s">
        <v>153</v>
      </c>
      <c r="C75" s="19" t="s">
        <v>154</v>
      </c>
      <c r="D75" s="20">
        <v>0</v>
      </c>
      <c r="E75" s="20">
        <v>0</v>
      </c>
      <c r="F75" s="20">
        <v>0</v>
      </c>
      <c r="G75" s="20">
        <v>0</v>
      </c>
      <c r="H75" s="20">
        <f t="shared" si="3"/>
        <v>0</v>
      </c>
    </row>
    <row r="76" spans="1:8" x14ac:dyDescent="0.2">
      <c r="A76" s="18" t="s">
        <v>257</v>
      </c>
      <c r="B76" s="18" t="s">
        <v>168</v>
      </c>
      <c r="C76" s="19" t="s">
        <v>169</v>
      </c>
      <c r="D76" s="20">
        <v>0</v>
      </c>
      <c r="E76" s="20">
        <v>0</v>
      </c>
      <c r="F76" s="20">
        <v>0</v>
      </c>
      <c r="G76" s="20">
        <v>0</v>
      </c>
      <c r="H76" s="20">
        <f t="shared" si="3"/>
        <v>0</v>
      </c>
    </row>
    <row r="77" spans="1:8" x14ac:dyDescent="0.2">
      <c r="A77" s="18" t="s">
        <v>258</v>
      </c>
      <c r="B77" s="18" t="s">
        <v>188</v>
      </c>
      <c r="C77" s="19" t="s">
        <v>189</v>
      </c>
      <c r="D77" s="20">
        <v>0</v>
      </c>
      <c r="E77" s="20">
        <v>0</v>
      </c>
      <c r="F77" s="20">
        <v>0</v>
      </c>
      <c r="G77" s="20">
        <v>0</v>
      </c>
      <c r="H77" s="20">
        <f t="shared" si="3"/>
        <v>0</v>
      </c>
    </row>
    <row r="78" spans="1:8" x14ac:dyDescent="0.2">
      <c r="A78" s="18" t="s">
        <v>259</v>
      </c>
      <c r="B78" s="18" t="s">
        <v>203</v>
      </c>
      <c r="C78" s="19" t="s">
        <v>204</v>
      </c>
      <c r="D78" s="20">
        <v>0</v>
      </c>
      <c r="E78" s="20">
        <v>0</v>
      </c>
      <c r="F78" s="20">
        <v>0</v>
      </c>
      <c r="G78" s="20">
        <v>0</v>
      </c>
      <c r="H78" s="20">
        <f t="shared" si="3"/>
        <v>0</v>
      </c>
    </row>
    <row r="79" spans="1:8" x14ac:dyDescent="0.2">
      <c r="A79" s="12" t="s">
        <v>13</v>
      </c>
      <c r="B79" s="12" t="s">
        <v>42</v>
      </c>
      <c r="C79" s="13" t="s">
        <v>43</v>
      </c>
      <c r="D79" s="14">
        <v>5000</v>
      </c>
      <c r="E79" s="14">
        <v>0</v>
      </c>
      <c r="F79" s="14">
        <v>5000</v>
      </c>
      <c r="G79" s="14">
        <v>0</v>
      </c>
      <c r="H79" s="14">
        <f t="shared" si="3"/>
        <v>5000</v>
      </c>
    </row>
    <row r="80" spans="1:8" x14ac:dyDescent="0.2">
      <c r="A80" s="15" t="s">
        <v>13</v>
      </c>
      <c r="B80" s="15" t="s">
        <v>44</v>
      </c>
      <c r="C80" s="16" t="s">
        <v>45</v>
      </c>
      <c r="D80" s="17">
        <v>0</v>
      </c>
      <c r="E80" s="17">
        <v>0</v>
      </c>
      <c r="F80" s="17">
        <v>0</v>
      </c>
      <c r="G80" s="17">
        <v>0</v>
      </c>
      <c r="H80" s="17">
        <f t="shared" si="3"/>
        <v>0</v>
      </c>
    </row>
    <row r="81" spans="1:8" x14ac:dyDescent="0.2">
      <c r="A81" s="21" t="s">
        <v>13</v>
      </c>
      <c r="B81" s="21" t="s">
        <v>46</v>
      </c>
      <c r="C81" s="22" t="s">
        <v>45</v>
      </c>
      <c r="D81" s="23">
        <v>0</v>
      </c>
      <c r="E81" s="23">
        <v>0</v>
      </c>
      <c r="F81" s="23">
        <v>0</v>
      </c>
      <c r="G81" s="23">
        <v>0</v>
      </c>
      <c r="H81" s="23">
        <f t="shared" si="3"/>
        <v>0</v>
      </c>
    </row>
    <row r="82" spans="1:8" x14ac:dyDescent="0.2">
      <c r="A82" s="24" t="s">
        <v>260</v>
      </c>
      <c r="B82" s="24" t="s">
        <v>144</v>
      </c>
      <c r="C82" s="25" t="s">
        <v>145</v>
      </c>
      <c r="D82" s="26">
        <v>0</v>
      </c>
      <c r="E82" s="26">
        <v>0</v>
      </c>
      <c r="F82" s="26">
        <v>0</v>
      </c>
      <c r="G82" s="26">
        <v>0</v>
      </c>
      <c r="H82" s="26">
        <f t="shared" si="3"/>
        <v>0</v>
      </c>
    </row>
    <row r="83" spans="1:8" x14ac:dyDescent="0.2">
      <c r="A83" s="24" t="s">
        <v>261</v>
      </c>
      <c r="B83" s="24" t="s">
        <v>168</v>
      </c>
      <c r="C83" s="25" t="s">
        <v>169</v>
      </c>
      <c r="D83" s="26">
        <v>0</v>
      </c>
      <c r="E83" s="26">
        <v>0</v>
      </c>
      <c r="F83" s="26">
        <v>0</v>
      </c>
      <c r="G83" s="26">
        <v>0</v>
      </c>
      <c r="H83" s="26">
        <f t="shared" si="3"/>
        <v>0</v>
      </c>
    </row>
    <row r="84" spans="1:8" x14ac:dyDescent="0.2">
      <c r="A84" s="24" t="s">
        <v>262</v>
      </c>
      <c r="B84" s="24" t="s">
        <v>203</v>
      </c>
      <c r="C84" s="25" t="s">
        <v>204</v>
      </c>
      <c r="D84" s="26">
        <v>0</v>
      </c>
      <c r="E84" s="26">
        <v>0</v>
      </c>
      <c r="F84" s="26">
        <v>0</v>
      </c>
      <c r="G84" s="26">
        <v>0</v>
      </c>
      <c r="H84" s="26">
        <f t="shared" si="3"/>
        <v>0</v>
      </c>
    </row>
    <row r="85" spans="1:8" x14ac:dyDescent="0.2">
      <c r="A85" s="15" t="s">
        <v>13</v>
      </c>
      <c r="B85" s="15" t="s">
        <v>50</v>
      </c>
      <c r="C85" s="16" t="s">
        <v>51</v>
      </c>
      <c r="D85" s="17">
        <v>5000</v>
      </c>
      <c r="E85" s="17">
        <v>0</v>
      </c>
      <c r="F85" s="17">
        <v>5000</v>
      </c>
      <c r="G85" s="17">
        <v>0</v>
      </c>
      <c r="H85" s="17">
        <f t="shared" si="3"/>
        <v>5000</v>
      </c>
    </row>
    <row r="86" spans="1:8" x14ac:dyDescent="0.2">
      <c r="A86" s="21" t="s">
        <v>13</v>
      </c>
      <c r="B86" s="21" t="s">
        <v>52</v>
      </c>
      <c r="C86" s="22" t="s">
        <v>51</v>
      </c>
      <c r="D86" s="23">
        <v>5000</v>
      </c>
      <c r="E86" s="23">
        <v>0</v>
      </c>
      <c r="F86" s="23">
        <v>5000</v>
      </c>
      <c r="G86" s="23">
        <v>0</v>
      </c>
      <c r="H86" s="23">
        <f t="shared" si="3"/>
        <v>5000</v>
      </c>
    </row>
    <row r="87" spans="1:8" x14ac:dyDescent="0.2">
      <c r="A87" s="24" t="s">
        <v>263</v>
      </c>
      <c r="B87" s="24" t="s">
        <v>144</v>
      </c>
      <c r="C87" s="25" t="s">
        <v>145</v>
      </c>
      <c r="D87" s="26">
        <v>1000</v>
      </c>
      <c r="E87" s="26">
        <v>0</v>
      </c>
      <c r="F87" s="26">
        <v>1000</v>
      </c>
      <c r="G87" s="26">
        <v>0</v>
      </c>
      <c r="H87" s="26">
        <f t="shared" si="3"/>
        <v>1000</v>
      </c>
    </row>
    <row r="88" spans="1:8" x14ac:dyDescent="0.2">
      <c r="A88" s="24" t="s">
        <v>264</v>
      </c>
      <c r="B88" s="24" t="s">
        <v>150</v>
      </c>
      <c r="C88" s="25" t="s">
        <v>151</v>
      </c>
      <c r="D88" s="26">
        <v>1000</v>
      </c>
      <c r="E88" s="26">
        <v>0</v>
      </c>
      <c r="F88" s="26">
        <v>1000</v>
      </c>
      <c r="G88" s="26">
        <v>0</v>
      </c>
      <c r="H88" s="26">
        <f t="shared" si="3"/>
        <v>1000</v>
      </c>
    </row>
    <row r="89" spans="1:8" x14ac:dyDescent="0.2">
      <c r="A89" s="24" t="s">
        <v>265</v>
      </c>
      <c r="B89" s="24" t="s">
        <v>168</v>
      </c>
      <c r="C89" s="25" t="s">
        <v>169</v>
      </c>
      <c r="D89" s="26">
        <v>3000</v>
      </c>
      <c r="E89" s="26">
        <v>0</v>
      </c>
      <c r="F89" s="26">
        <v>3000</v>
      </c>
      <c r="G89" s="26">
        <v>0</v>
      </c>
      <c r="H89" s="26">
        <f t="shared" si="3"/>
        <v>3000</v>
      </c>
    </row>
    <row r="90" spans="1:8" x14ac:dyDescent="0.2">
      <c r="A90" s="9" t="s">
        <v>69</v>
      </c>
      <c r="B90" s="9" t="s">
        <v>266</v>
      </c>
      <c r="C90" s="10" t="s">
        <v>267</v>
      </c>
      <c r="D90" s="11">
        <v>14000</v>
      </c>
      <c r="E90" s="11">
        <v>4375</v>
      </c>
      <c r="F90" s="11">
        <v>9625</v>
      </c>
      <c r="G90" s="11">
        <v>0</v>
      </c>
      <c r="H90" s="11">
        <f t="shared" si="3"/>
        <v>14000</v>
      </c>
    </row>
    <row r="91" spans="1:8" x14ac:dyDescent="0.2">
      <c r="A91" s="12" t="s">
        <v>13</v>
      </c>
      <c r="B91" s="12" t="s">
        <v>14</v>
      </c>
      <c r="C91" s="13" t="s">
        <v>15</v>
      </c>
      <c r="D91" s="14">
        <v>0</v>
      </c>
      <c r="E91" s="14">
        <v>0</v>
      </c>
      <c r="F91" s="14">
        <v>0</v>
      </c>
      <c r="G91" s="14">
        <v>0</v>
      </c>
      <c r="H91" s="14">
        <f t="shared" si="3"/>
        <v>0</v>
      </c>
    </row>
    <row r="92" spans="1:8" x14ac:dyDescent="0.2">
      <c r="A92" s="15" t="s">
        <v>13</v>
      </c>
      <c r="B92" s="15" t="s">
        <v>16</v>
      </c>
      <c r="C92" s="16" t="s">
        <v>15</v>
      </c>
      <c r="D92" s="17">
        <v>0</v>
      </c>
      <c r="E92" s="17">
        <v>0</v>
      </c>
      <c r="F92" s="17">
        <v>0</v>
      </c>
      <c r="G92" s="17">
        <v>0</v>
      </c>
      <c r="H92" s="17">
        <f t="shared" si="3"/>
        <v>0</v>
      </c>
    </row>
    <row r="93" spans="1:8" x14ac:dyDescent="0.2">
      <c r="A93" s="18" t="s">
        <v>268</v>
      </c>
      <c r="B93" s="18" t="s">
        <v>144</v>
      </c>
      <c r="C93" s="19" t="s">
        <v>145</v>
      </c>
      <c r="D93" s="20">
        <v>0</v>
      </c>
      <c r="E93" s="20">
        <v>0</v>
      </c>
      <c r="F93" s="20">
        <v>0</v>
      </c>
      <c r="G93" s="20">
        <v>0</v>
      </c>
      <c r="H93" s="20">
        <f t="shared" si="3"/>
        <v>0</v>
      </c>
    </row>
    <row r="94" spans="1:8" x14ac:dyDescent="0.2">
      <c r="A94" s="18" t="s">
        <v>269</v>
      </c>
      <c r="B94" s="18" t="s">
        <v>150</v>
      </c>
      <c r="C94" s="19" t="s">
        <v>151</v>
      </c>
      <c r="D94" s="20">
        <v>0</v>
      </c>
      <c r="E94" s="20">
        <v>0</v>
      </c>
      <c r="F94" s="20">
        <v>0</v>
      </c>
      <c r="G94" s="20">
        <v>0</v>
      </c>
      <c r="H94" s="20">
        <f t="shared" si="3"/>
        <v>0</v>
      </c>
    </row>
    <row r="95" spans="1:8" x14ac:dyDescent="0.2">
      <c r="A95" s="18" t="s">
        <v>270</v>
      </c>
      <c r="B95" s="18" t="s">
        <v>153</v>
      </c>
      <c r="C95" s="19" t="s">
        <v>154</v>
      </c>
      <c r="D95" s="20">
        <v>0</v>
      </c>
      <c r="E95" s="20">
        <v>0</v>
      </c>
      <c r="F95" s="20">
        <v>0</v>
      </c>
      <c r="G95" s="20">
        <v>0</v>
      </c>
      <c r="H95" s="20">
        <f t="shared" si="3"/>
        <v>0</v>
      </c>
    </row>
    <row r="96" spans="1:8" x14ac:dyDescent="0.2">
      <c r="A96" s="18" t="s">
        <v>271</v>
      </c>
      <c r="B96" s="18" t="s">
        <v>168</v>
      </c>
      <c r="C96" s="19" t="s">
        <v>169</v>
      </c>
      <c r="D96" s="20">
        <v>0</v>
      </c>
      <c r="E96" s="20">
        <v>0</v>
      </c>
      <c r="F96" s="20">
        <v>0</v>
      </c>
      <c r="G96" s="20">
        <v>0</v>
      </c>
      <c r="H96" s="20">
        <f t="shared" si="3"/>
        <v>0</v>
      </c>
    </row>
    <row r="97" spans="1:8" x14ac:dyDescent="0.2">
      <c r="A97" s="18" t="s">
        <v>272</v>
      </c>
      <c r="B97" s="18" t="s">
        <v>188</v>
      </c>
      <c r="C97" s="19" t="s">
        <v>189</v>
      </c>
      <c r="D97" s="20">
        <v>0</v>
      </c>
      <c r="E97" s="20">
        <v>0</v>
      </c>
      <c r="F97" s="20">
        <v>0</v>
      </c>
      <c r="G97" s="20">
        <v>0</v>
      </c>
      <c r="H97" s="20">
        <f t="shared" si="3"/>
        <v>0</v>
      </c>
    </row>
    <row r="98" spans="1:8" x14ac:dyDescent="0.2">
      <c r="A98" s="18" t="s">
        <v>273</v>
      </c>
      <c r="B98" s="18" t="s">
        <v>203</v>
      </c>
      <c r="C98" s="19" t="s">
        <v>204</v>
      </c>
      <c r="D98" s="20">
        <v>0</v>
      </c>
      <c r="E98" s="20">
        <v>0</v>
      </c>
      <c r="F98" s="20">
        <v>0</v>
      </c>
      <c r="G98" s="20">
        <v>0</v>
      </c>
      <c r="H98" s="20">
        <f t="shared" ref="H98:H131" si="4">D98+G98</f>
        <v>0</v>
      </c>
    </row>
    <row r="99" spans="1:8" x14ac:dyDescent="0.2">
      <c r="A99" s="12" t="s">
        <v>13</v>
      </c>
      <c r="B99" s="12" t="s">
        <v>42</v>
      </c>
      <c r="C99" s="13" t="s">
        <v>43</v>
      </c>
      <c r="D99" s="14">
        <v>9000</v>
      </c>
      <c r="E99" s="14">
        <v>4375</v>
      </c>
      <c r="F99" s="14">
        <v>4625</v>
      </c>
      <c r="G99" s="14">
        <v>0</v>
      </c>
      <c r="H99" s="14">
        <f t="shared" si="4"/>
        <v>9000</v>
      </c>
    </row>
    <row r="100" spans="1:8" x14ac:dyDescent="0.2">
      <c r="A100" s="15" t="s">
        <v>13</v>
      </c>
      <c r="B100" s="15" t="s">
        <v>44</v>
      </c>
      <c r="C100" s="16" t="s">
        <v>45</v>
      </c>
      <c r="D100" s="17">
        <v>0</v>
      </c>
      <c r="E100" s="17">
        <v>0</v>
      </c>
      <c r="F100" s="17">
        <v>0</v>
      </c>
      <c r="G100" s="17">
        <v>0</v>
      </c>
      <c r="H100" s="17">
        <f t="shared" si="4"/>
        <v>0</v>
      </c>
    </row>
    <row r="101" spans="1:8" x14ac:dyDescent="0.2">
      <c r="A101" s="21" t="s">
        <v>13</v>
      </c>
      <c r="B101" s="21" t="s">
        <v>46</v>
      </c>
      <c r="C101" s="22" t="s">
        <v>45</v>
      </c>
      <c r="D101" s="23">
        <v>0</v>
      </c>
      <c r="E101" s="23">
        <v>0</v>
      </c>
      <c r="F101" s="23">
        <v>0</v>
      </c>
      <c r="G101" s="23">
        <v>0</v>
      </c>
      <c r="H101" s="23">
        <f t="shared" si="4"/>
        <v>0</v>
      </c>
    </row>
    <row r="102" spans="1:8" x14ac:dyDescent="0.2">
      <c r="A102" s="24" t="s">
        <v>274</v>
      </c>
      <c r="B102" s="24" t="s">
        <v>144</v>
      </c>
      <c r="C102" s="25" t="s">
        <v>145</v>
      </c>
      <c r="D102" s="26">
        <v>0</v>
      </c>
      <c r="E102" s="26">
        <v>0</v>
      </c>
      <c r="F102" s="26">
        <v>0</v>
      </c>
      <c r="G102" s="26">
        <v>0</v>
      </c>
      <c r="H102" s="26">
        <f t="shared" si="4"/>
        <v>0</v>
      </c>
    </row>
    <row r="103" spans="1:8" x14ac:dyDescent="0.2">
      <c r="A103" s="24" t="s">
        <v>275</v>
      </c>
      <c r="B103" s="24" t="s">
        <v>168</v>
      </c>
      <c r="C103" s="25" t="s">
        <v>169</v>
      </c>
      <c r="D103" s="26">
        <v>0</v>
      </c>
      <c r="E103" s="26">
        <v>0</v>
      </c>
      <c r="F103" s="26">
        <v>0</v>
      </c>
      <c r="G103" s="26">
        <v>0</v>
      </c>
      <c r="H103" s="26">
        <f t="shared" si="4"/>
        <v>0</v>
      </c>
    </row>
    <row r="104" spans="1:8" x14ac:dyDescent="0.2">
      <c r="A104" s="15" t="s">
        <v>13</v>
      </c>
      <c r="B104" s="15" t="s">
        <v>50</v>
      </c>
      <c r="C104" s="16" t="s">
        <v>51</v>
      </c>
      <c r="D104" s="17">
        <v>9000</v>
      </c>
      <c r="E104" s="17">
        <v>4375</v>
      </c>
      <c r="F104" s="17">
        <v>4625</v>
      </c>
      <c r="G104" s="17">
        <v>0</v>
      </c>
      <c r="H104" s="17">
        <f t="shared" si="4"/>
        <v>9000</v>
      </c>
    </row>
    <row r="105" spans="1:8" x14ac:dyDescent="0.2">
      <c r="A105" s="21" t="s">
        <v>13</v>
      </c>
      <c r="B105" s="21" t="s">
        <v>52</v>
      </c>
      <c r="C105" s="22" t="s">
        <v>51</v>
      </c>
      <c r="D105" s="23">
        <v>9000</v>
      </c>
      <c r="E105" s="23">
        <v>4375</v>
      </c>
      <c r="F105" s="23">
        <v>4625</v>
      </c>
      <c r="G105" s="23">
        <v>0</v>
      </c>
      <c r="H105" s="23">
        <f t="shared" si="4"/>
        <v>9000</v>
      </c>
    </row>
    <row r="106" spans="1:8" x14ac:dyDescent="0.2">
      <c r="A106" s="24" t="s">
        <v>276</v>
      </c>
      <c r="B106" s="24" t="s">
        <v>144</v>
      </c>
      <c r="C106" s="25" t="s">
        <v>145</v>
      </c>
      <c r="D106" s="26">
        <v>3000</v>
      </c>
      <c r="E106" s="26">
        <v>0</v>
      </c>
      <c r="F106" s="26">
        <v>3000</v>
      </c>
      <c r="G106" s="26">
        <v>0</v>
      </c>
      <c r="H106" s="26">
        <f t="shared" si="4"/>
        <v>3000</v>
      </c>
    </row>
    <row r="107" spans="1:8" x14ac:dyDescent="0.2">
      <c r="A107" s="24" t="s">
        <v>277</v>
      </c>
      <c r="B107" s="24" t="s">
        <v>168</v>
      </c>
      <c r="C107" s="25" t="s">
        <v>169</v>
      </c>
      <c r="D107" s="26">
        <v>6000</v>
      </c>
      <c r="E107" s="26">
        <v>4375</v>
      </c>
      <c r="F107" s="26">
        <v>1625</v>
      </c>
      <c r="G107" s="26">
        <v>0</v>
      </c>
      <c r="H107" s="26">
        <f t="shared" si="4"/>
        <v>6000</v>
      </c>
    </row>
    <row r="108" spans="1:8" x14ac:dyDescent="0.2">
      <c r="A108" s="12" t="s">
        <v>13</v>
      </c>
      <c r="B108" s="12" t="s">
        <v>59</v>
      </c>
      <c r="C108" s="13" t="s">
        <v>60</v>
      </c>
      <c r="D108" s="14">
        <v>5000</v>
      </c>
      <c r="E108" s="14">
        <v>0</v>
      </c>
      <c r="F108" s="14">
        <v>5000</v>
      </c>
      <c r="G108" s="14">
        <v>0</v>
      </c>
      <c r="H108" s="14">
        <f t="shared" si="4"/>
        <v>5000</v>
      </c>
    </row>
    <row r="109" spans="1:8" x14ac:dyDescent="0.2">
      <c r="A109" s="15" t="s">
        <v>13</v>
      </c>
      <c r="B109" s="15" t="s">
        <v>61</v>
      </c>
      <c r="C109" s="16" t="s">
        <v>62</v>
      </c>
      <c r="D109" s="17">
        <v>5000</v>
      </c>
      <c r="E109" s="17">
        <v>0</v>
      </c>
      <c r="F109" s="17">
        <v>5000</v>
      </c>
      <c r="G109" s="17">
        <v>0</v>
      </c>
      <c r="H109" s="17">
        <f t="shared" si="4"/>
        <v>5000</v>
      </c>
    </row>
    <row r="110" spans="1:8" x14ac:dyDescent="0.2">
      <c r="A110" s="18" t="s">
        <v>278</v>
      </c>
      <c r="B110" s="18" t="s">
        <v>168</v>
      </c>
      <c r="C110" s="19" t="s">
        <v>169</v>
      </c>
      <c r="D110" s="20">
        <v>5000</v>
      </c>
      <c r="E110" s="20">
        <v>0</v>
      </c>
      <c r="F110" s="20">
        <v>5000</v>
      </c>
      <c r="G110" s="20">
        <v>0</v>
      </c>
      <c r="H110" s="20">
        <f t="shared" si="4"/>
        <v>5000</v>
      </c>
    </row>
    <row r="111" spans="1:8" x14ac:dyDescent="0.2">
      <c r="A111" s="9" t="s">
        <v>69</v>
      </c>
      <c r="B111" s="9" t="s">
        <v>279</v>
      </c>
      <c r="C111" s="10" t="s">
        <v>280</v>
      </c>
      <c r="D111" s="11">
        <v>892000</v>
      </c>
      <c r="E111" s="11">
        <v>614071.13</v>
      </c>
      <c r="F111" s="11">
        <v>277928.87</v>
      </c>
      <c r="G111" s="11">
        <v>0</v>
      </c>
      <c r="H111" s="11">
        <f>D111+G111</f>
        <v>892000</v>
      </c>
    </row>
    <row r="112" spans="1:8" x14ac:dyDescent="0.2">
      <c r="A112" s="12" t="s">
        <v>13</v>
      </c>
      <c r="B112" s="12" t="s">
        <v>23</v>
      </c>
      <c r="C112" s="13" t="s">
        <v>24</v>
      </c>
      <c r="D112" s="14">
        <v>53000</v>
      </c>
      <c r="E112" s="14">
        <v>2560</v>
      </c>
      <c r="F112" s="14">
        <v>50440</v>
      </c>
      <c r="G112" s="14">
        <v>0</v>
      </c>
      <c r="H112" s="14">
        <f t="shared" si="4"/>
        <v>53000</v>
      </c>
    </row>
    <row r="113" spans="1:8" x14ac:dyDescent="0.2">
      <c r="A113" s="15" t="s">
        <v>13</v>
      </c>
      <c r="B113" s="15" t="s">
        <v>25</v>
      </c>
      <c r="C113" s="16" t="s">
        <v>26</v>
      </c>
      <c r="D113" s="17">
        <v>53000</v>
      </c>
      <c r="E113" s="17">
        <v>2560</v>
      </c>
      <c r="F113" s="17">
        <v>50440</v>
      </c>
      <c r="G113" s="17">
        <v>0</v>
      </c>
      <c r="H113" s="17">
        <f t="shared" si="4"/>
        <v>53000</v>
      </c>
    </row>
    <row r="114" spans="1:8" x14ac:dyDescent="0.2">
      <c r="A114" s="18" t="s">
        <v>281</v>
      </c>
      <c r="B114" s="18" t="s">
        <v>153</v>
      </c>
      <c r="C114" s="19" t="s">
        <v>154</v>
      </c>
      <c r="D114" s="20">
        <v>40000</v>
      </c>
      <c r="E114" s="20">
        <v>0</v>
      </c>
      <c r="F114" s="20">
        <v>40000</v>
      </c>
      <c r="G114" s="20">
        <v>0</v>
      </c>
      <c r="H114" s="20">
        <f t="shared" si="4"/>
        <v>40000</v>
      </c>
    </row>
    <row r="115" spans="1:8" x14ac:dyDescent="0.2">
      <c r="A115" s="18" t="s">
        <v>282</v>
      </c>
      <c r="B115" s="18" t="s">
        <v>283</v>
      </c>
      <c r="C115" s="19" t="s">
        <v>284</v>
      </c>
      <c r="D115" s="20">
        <v>7000</v>
      </c>
      <c r="E115" s="20">
        <v>1777</v>
      </c>
      <c r="F115" s="20">
        <v>5223</v>
      </c>
      <c r="G115" s="20">
        <v>0</v>
      </c>
      <c r="H115" s="20">
        <f t="shared" si="4"/>
        <v>7000</v>
      </c>
    </row>
    <row r="116" spans="1:8" x14ac:dyDescent="0.2">
      <c r="A116" s="18" t="s">
        <v>285</v>
      </c>
      <c r="B116" s="18" t="s">
        <v>203</v>
      </c>
      <c r="C116" s="19" t="s">
        <v>204</v>
      </c>
      <c r="D116" s="20">
        <v>6000</v>
      </c>
      <c r="E116" s="20">
        <v>783</v>
      </c>
      <c r="F116" s="20">
        <v>5217</v>
      </c>
      <c r="G116" s="20">
        <v>0</v>
      </c>
      <c r="H116" s="20">
        <f t="shared" si="4"/>
        <v>6000</v>
      </c>
    </row>
    <row r="117" spans="1:8" x14ac:dyDescent="0.2">
      <c r="A117" s="12" t="s">
        <v>13</v>
      </c>
      <c r="B117" s="12" t="s">
        <v>30</v>
      </c>
      <c r="C117" s="13" t="s">
        <v>31</v>
      </c>
      <c r="D117" s="14">
        <v>839000</v>
      </c>
      <c r="E117" s="14">
        <v>611511.13</v>
      </c>
      <c r="F117" s="14">
        <v>227488.87</v>
      </c>
      <c r="G117" s="14">
        <v>0</v>
      </c>
      <c r="H117" s="14">
        <f t="shared" si="4"/>
        <v>839000</v>
      </c>
    </row>
    <row r="118" spans="1:8" x14ac:dyDescent="0.2">
      <c r="A118" s="15" t="s">
        <v>13</v>
      </c>
      <c r="B118" s="15" t="s">
        <v>32</v>
      </c>
      <c r="C118" s="16" t="s">
        <v>33</v>
      </c>
      <c r="D118" s="17">
        <v>839000</v>
      </c>
      <c r="E118" s="17">
        <v>611511.13</v>
      </c>
      <c r="F118" s="17">
        <v>227488.87</v>
      </c>
      <c r="G118" s="17">
        <v>0</v>
      </c>
      <c r="H118" s="17">
        <f t="shared" si="4"/>
        <v>839000</v>
      </c>
    </row>
    <row r="119" spans="1:8" x14ac:dyDescent="0.2">
      <c r="A119" s="18" t="s">
        <v>286</v>
      </c>
      <c r="B119" s="18" t="s">
        <v>153</v>
      </c>
      <c r="C119" s="19" t="s">
        <v>154</v>
      </c>
      <c r="D119" s="20">
        <v>15000</v>
      </c>
      <c r="E119" s="20">
        <v>0</v>
      </c>
      <c r="F119" s="20">
        <v>15000</v>
      </c>
      <c r="G119" s="20">
        <v>0</v>
      </c>
      <c r="H119" s="20">
        <f t="shared" si="4"/>
        <v>15000</v>
      </c>
    </row>
    <row r="120" spans="1:8" x14ac:dyDescent="0.2">
      <c r="A120" s="18" t="s">
        <v>287</v>
      </c>
      <c r="B120" s="18" t="s">
        <v>288</v>
      </c>
      <c r="C120" s="19" t="s">
        <v>289</v>
      </c>
      <c r="D120" s="20">
        <v>700000</v>
      </c>
      <c r="E120" s="20">
        <v>611511.13</v>
      </c>
      <c r="F120" s="20">
        <v>88488.87</v>
      </c>
      <c r="G120" s="20">
        <v>0</v>
      </c>
      <c r="H120" s="20">
        <f t="shared" si="4"/>
        <v>700000</v>
      </c>
    </row>
    <row r="121" spans="1:8" x14ac:dyDescent="0.2">
      <c r="A121" s="18" t="s">
        <v>290</v>
      </c>
      <c r="B121" s="18" t="s">
        <v>156</v>
      </c>
      <c r="C121" s="19" t="s">
        <v>157</v>
      </c>
      <c r="D121" s="20">
        <v>72000</v>
      </c>
      <c r="E121" s="20">
        <v>0</v>
      </c>
      <c r="F121" s="20">
        <v>72000</v>
      </c>
      <c r="G121" s="20">
        <v>0</v>
      </c>
      <c r="H121" s="20">
        <f t="shared" si="4"/>
        <v>72000</v>
      </c>
    </row>
    <row r="122" spans="1:8" x14ac:dyDescent="0.2">
      <c r="A122" s="18" t="s">
        <v>291</v>
      </c>
      <c r="B122" s="18" t="s">
        <v>159</v>
      </c>
      <c r="C122" s="19" t="s">
        <v>160</v>
      </c>
      <c r="D122" s="20">
        <v>12000</v>
      </c>
      <c r="E122" s="20">
        <v>0</v>
      </c>
      <c r="F122" s="20">
        <v>12000</v>
      </c>
      <c r="G122" s="20">
        <v>0</v>
      </c>
      <c r="H122" s="20">
        <f t="shared" si="4"/>
        <v>12000</v>
      </c>
    </row>
    <row r="123" spans="1:8" x14ac:dyDescent="0.2">
      <c r="A123" s="18" t="s">
        <v>292</v>
      </c>
      <c r="B123" s="18" t="s">
        <v>162</v>
      </c>
      <c r="C123" s="19" t="s">
        <v>163</v>
      </c>
      <c r="D123" s="20">
        <v>0</v>
      </c>
      <c r="E123" s="20">
        <v>0</v>
      </c>
      <c r="F123" s="20">
        <v>0</v>
      </c>
      <c r="G123" s="20">
        <v>0</v>
      </c>
      <c r="H123" s="20">
        <f t="shared" si="4"/>
        <v>0</v>
      </c>
    </row>
    <row r="124" spans="1:8" x14ac:dyDescent="0.2">
      <c r="A124" s="18" t="s">
        <v>293</v>
      </c>
      <c r="B124" s="18" t="s">
        <v>165</v>
      </c>
      <c r="C124" s="19" t="s">
        <v>166</v>
      </c>
      <c r="D124" s="20">
        <v>0</v>
      </c>
      <c r="E124" s="20">
        <v>0</v>
      </c>
      <c r="F124" s="20">
        <v>0</v>
      </c>
      <c r="G124" s="20">
        <v>0</v>
      </c>
      <c r="H124" s="20">
        <f t="shared" si="4"/>
        <v>0</v>
      </c>
    </row>
    <row r="125" spans="1:8" x14ac:dyDescent="0.2">
      <c r="A125" s="18" t="s">
        <v>294</v>
      </c>
      <c r="B125" s="18" t="s">
        <v>168</v>
      </c>
      <c r="C125" s="19" t="s">
        <v>169</v>
      </c>
      <c r="D125" s="20">
        <v>0</v>
      </c>
      <c r="E125" s="20">
        <v>0</v>
      </c>
      <c r="F125" s="20">
        <v>0</v>
      </c>
      <c r="G125" s="20">
        <v>0</v>
      </c>
      <c r="H125" s="20">
        <f t="shared" si="4"/>
        <v>0</v>
      </c>
    </row>
    <row r="126" spans="1:8" x14ac:dyDescent="0.2">
      <c r="A126" s="18" t="s">
        <v>295</v>
      </c>
      <c r="B126" s="18" t="s">
        <v>173</v>
      </c>
      <c r="C126" s="19" t="s">
        <v>174</v>
      </c>
      <c r="D126" s="20">
        <v>15000</v>
      </c>
      <c r="E126" s="20">
        <v>0</v>
      </c>
      <c r="F126" s="20">
        <v>15000</v>
      </c>
      <c r="G126" s="20">
        <v>0</v>
      </c>
      <c r="H126" s="20">
        <f t="shared" si="4"/>
        <v>15000</v>
      </c>
    </row>
    <row r="127" spans="1:8" x14ac:dyDescent="0.2">
      <c r="A127" s="18" t="s">
        <v>296</v>
      </c>
      <c r="B127" s="18" t="s">
        <v>185</v>
      </c>
      <c r="C127" s="19" t="s">
        <v>186</v>
      </c>
      <c r="D127" s="20">
        <v>15000</v>
      </c>
      <c r="E127" s="20">
        <v>0</v>
      </c>
      <c r="F127" s="20">
        <v>15000</v>
      </c>
      <c r="G127" s="20">
        <v>0</v>
      </c>
      <c r="H127" s="20">
        <f t="shared" si="4"/>
        <v>15000</v>
      </c>
    </row>
    <row r="128" spans="1:8" x14ac:dyDescent="0.2">
      <c r="A128" s="18" t="s">
        <v>297</v>
      </c>
      <c r="B128" s="18" t="s">
        <v>188</v>
      </c>
      <c r="C128" s="19" t="s">
        <v>189</v>
      </c>
      <c r="D128" s="20">
        <v>0</v>
      </c>
      <c r="E128" s="20">
        <v>0</v>
      </c>
      <c r="F128" s="20">
        <v>0</v>
      </c>
      <c r="G128" s="20">
        <v>0</v>
      </c>
      <c r="H128" s="20">
        <f t="shared" si="4"/>
        <v>0</v>
      </c>
    </row>
    <row r="129" spans="1:9" x14ac:dyDescent="0.2">
      <c r="A129" s="18" t="s">
        <v>298</v>
      </c>
      <c r="B129" s="18" t="s">
        <v>203</v>
      </c>
      <c r="C129" s="19" t="s">
        <v>204</v>
      </c>
      <c r="D129" s="20">
        <v>10000</v>
      </c>
      <c r="E129" s="20">
        <v>0</v>
      </c>
      <c r="F129" s="20">
        <v>10000</v>
      </c>
      <c r="G129" s="20">
        <v>0</v>
      </c>
      <c r="H129" s="20">
        <f t="shared" si="4"/>
        <v>10000</v>
      </c>
    </row>
    <row r="130" spans="1:9" x14ac:dyDescent="0.2">
      <c r="A130" s="9" t="s">
        <v>69</v>
      </c>
      <c r="B130" s="9" t="s">
        <v>299</v>
      </c>
      <c r="C130" s="10" t="s">
        <v>300</v>
      </c>
      <c r="D130" s="11">
        <v>627146</v>
      </c>
      <c r="E130" s="11">
        <v>331826.55</v>
      </c>
      <c r="F130" s="11">
        <v>295319.45</v>
      </c>
      <c r="G130" s="11">
        <f>G131+G149</f>
        <v>349154</v>
      </c>
      <c r="H130" s="11">
        <f>H131+H149</f>
        <v>976300</v>
      </c>
    </row>
    <row r="131" spans="1:9" x14ac:dyDescent="0.2">
      <c r="A131" s="12" t="s">
        <v>13</v>
      </c>
      <c r="B131" s="12" t="s">
        <v>14</v>
      </c>
      <c r="C131" s="13" t="s">
        <v>15</v>
      </c>
      <c r="D131" s="14">
        <v>612146</v>
      </c>
      <c r="E131" s="14">
        <v>331826.55</v>
      </c>
      <c r="F131" s="14">
        <v>280319.45</v>
      </c>
      <c r="G131" s="14">
        <f>G132</f>
        <v>326154</v>
      </c>
      <c r="H131" s="14">
        <f t="shared" si="4"/>
        <v>938300</v>
      </c>
    </row>
    <row r="132" spans="1:9" x14ac:dyDescent="0.2">
      <c r="A132" s="15" t="s">
        <v>13</v>
      </c>
      <c r="B132" s="15" t="s">
        <v>16</v>
      </c>
      <c r="C132" s="16" t="s">
        <v>15</v>
      </c>
      <c r="D132" s="17">
        <v>612146</v>
      </c>
      <c r="E132" s="17">
        <v>331826.55</v>
      </c>
      <c r="F132" s="17">
        <v>280319.45</v>
      </c>
      <c r="G132" s="17">
        <f>SUM(G133:G148)</f>
        <v>326154</v>
      </c>
      <c r="H132" s="17">
        <f>SUM(H133:H148)</f>
        <v>938300</v>
      </c>
    </row>
    <row r="133" spans="1:9" x14ac:dyDescent="0.2">
      <c r="A133" s="18" t="s">
        <v>301</v>
      </c>
      <c r="B133" s="18" t="s">
        <v>153</v>
      </c>
      <c r="C133" s="19" t="s">
        <v>302</v>
      </c>
      <c r="D133" s="20">
        <v>68000</v>
      </c>
      <c r="E133" s="20">
        <v>74526.78</v>
      </c>
      <c r="F133" s="20">
        <v>-6526.78</v>
      </c>
      <c r="G133" s="20">
        <v>125000</v>
      </c>
      <c r="H133" s="20">
        <f>D133+G133</f>
        <v>193000</v>
      </c>
    </row>
    <row r="134" spans="1:9" x14ac:dyDescent="0.2">
      <c r="A134" s="18" t="s">
        <v>303</v>
      </c>
      <c r="B134" s="18" t="s">
        <v>288</v>
      </c>
      <c r="C134" s="19" t="s">
        <v>289</v>
      </c>
      <c r="D134" s="20">
        <v>0</v>
      </c>
      <c r="E134" s="20">
        <v>0</v>
      </c>
      <c r="F134" s="20">
        <v>0</v>
      </c>
      <c r="G134" s="20">
        <v>0</v>
      </c>
      <c r="H134" s="20">
        <v>0</v>
      </c>
    </row>
    <row r="135" spans="1:9" x14ac:dyDescent="0.2">
      <c r="A135" s="18" t="s">
        <v>304</v>
      </c>
      <c r="B135" s="18" t="s">
        <v>156</v>
      </c>
      <c r="C135" s="19" t="s">
        <v>157</v>
      </c>
      <c r="D135" s="20">
        <v>350000</v>
      </c>
      <c r="E135" s="20">
        <v>197806.02</v>
      </c>
      <c r="F135" s="20">
        <v>152193.98000000001</v>
      </c>
      <c r="G135" s="20">
        <v>0</v>
      </c>
      <c r="H135" s="20">
        <v>350000</v>
      </c>
    </row>
    <row r="136" spans="1:9" x14ac:dyDescent="0.2">
      <c r="A136" s="18" t="s">
        <v>305</v>
      </c>
      <c r="B136" s="18" t="s">
        <v>159</v>
      </c>
      <c r="C136" s="19" t="s">
        <v>160</v>
      </c>
      <c r="D136" s="20">
        <v>50000</v>
      </c>
      <c r="E136" s="20">
        <v>0</v>
      </c>
      <c r="F136" s="20">
        <v>50000</v>
      </c>
      <c r="G136" s="20">
        <f>H136-D136</f>
        <v>-2000</v>
      </c>
      <c r="H136" s="20">
        <v>48000</v>
      </c>
    </row>
    <row r="137" spans="1:9" x14ac:dyDescent="0.2">
      <c r="A137" s="18" t="s">
        <v>306</v>
      </c>
      <c r="B137" s="18" t="s">
        <v>162</v>
      </c>
      <c r="C137" s="19" t="s">
        <v>163</v>
      </c>
      <c r="D137" s="20">
        <v>0</v>
      </c>
      <c r="E137" s="20">
        <v>0</v>
      </c>
      <c r="F137" s="20">
        <v>0</v>
      </c>
      <c r="G137" s="20">
        <v>0</v>
      </c>
      <c r="H137" s="20">
        <v>0</v>
      </c>
    </row>
    <row r="138" spans="1:9" s="77" customFormat="1" x14ac:dyDescent="0.2">
      <c r="A138" s="76" t="s">
        <v>307</v>
      </c>
      <c r="B138" s="76" t="s">
        <v>168</v>
      </c>
      <c r="C138" s="92" t="s">
        <v>169</v>
      </c>
      <c r="D138" s="57">
        <v>12000</v>
      </c>
      <c r="E138" s="57">
        <v>1425</v>
      </c>
      <c r="F138" s="57">
        <v>10575</v>
      </c>
      <c r="G138" s="57">
        <v>5000</v>
      </c>
      <c r="H138" s="57">
        <f>D138+G138</f>
        <v>17000</v>
      </c>
      <c r="I138" s="89"/>
    </row>
    <row r="139" spans="1:9" x14ac:dyDescent="0.2">
      <c r="A139" s="18" t="s">
        <v>308</v>
      </c>
      <c r="B139" s="18" t="s">
        <v>173</v>
      </c>
      <c r="C139" s="19" t="s">
        <v>174</v>
      </c>
      <c r="D139" s="20">
        <v>90000</v>
      </c>
      <c r="E139" s="20">
        <v>58068.75</v>
      </c>
      <c r="F139" s="20">
        <v>31931.25</v>
      </c>
      <c r="G139" s="20">
        <v>63000</v>
      </c>
      <c r="H139" s="20">
        <v>153000</v>
      </c>
      <c r="I139" s="84" t="s">
        <v>467</v>
      </c>
    </row>
    <row r="140" spans="1:9" x14ac:dyDescent="0.2">
      <c r="A140" s="18" t="s">
        <v>309</v>
      </c>
      <c r="B140" s="18" t="s">
        <v>179</v>
      </c>
      <c r="C140" s="19" t="s">
        <v>180</v>
      </c>
      <c r="D140" s="20">
        <v>10146</v>
      </c>
      <c r="E140" s="20">
        <v>0</v>
      </c>
      <c r="F140" s="20">
        <v>10146</v>
      </c>
      <c r="G140" s="20">
        <f>H140-D140</f>
        <v>35154</v>
      </c>
      <c r="H140" s="20">
        <v>45300</v>
      </c>
      <c r="I140" s="84" t="s">
        <v>467</v>
      </c>
    </row>
    <row r="141" spans="1:9" x14ac:dyDescent="0.2">
      <c r="A141" s="18" t="s">
        <v>310</v>
      </c>
      <c r="B141" s="18" t="s">
        <v>182</v>
      </c>
      <c r="C141" s="19" t="s">
        <v>183</v>
      </c>
      <c r="D141" s="20">
        <v>32000</v>
      </c>
      <c r="E141" s="20">
        <v>0</v>
      </c>
      <c r="F141" s="20">
        <v>32000</v>
      </c>
      <c r="G141" s="20">
        <v>-32000</v>
      </c>
      <c r="H141" s="80">
        <v>0</v>
      </c>
    </row>
    <row r="142" spans="1:9" x14ac:dyDescent="0.2">
      <c r="A142" s="18" t="s">
        <v>311</v>
      </c>
      <c r="B142" s="18" t="s">
        <v>188</v>
      </c>
      <c r="C142" s="19" t="s">
        <v>189</v>
      </c>
      <c r="D142" s="20">
        <v>0</v>
      </c>
      <c r="E142" s="20">
        <v>0</v>
      </c>
      <c r="F142" s="20">
        <v>0</v>
      </c>
      <c r="G142" s="20">
        <f>H142-D142</f>
        <v>12100</v>
      </c>
      <c r="H142" s="20">
        <v>12100</v>
      </c>
      <c r="I142" s="84" t="s">
        <v>467</v>
      </c>
    </row>
    <row r="143" spans="1:9" x14ac:dyDescent="0.2">
      <c r="A143" s="18" t="s">
        <v>312</v>
      </c>
      <c r="B143" s="18" t="s">
        <v>191</v>
      </c>
      <c r="C143" s="19" t="s">
        <v>192</v>
      </c>
      <c r="D143" s="20">
        <v>0</v>
      </c>
      <c r="E143" s="20">
        <v>0</v>
      </c>
      <c r="F143" s="20">
        <v>0</v>
      </c>
      <c r="G143" s="20">
        <f>H143-D143</f>
        <v>40000</v>
      </c>
      <c r="H143" s="20">
        <v>40000</v>
      </c>
      <c r="I143" s="84" t="s">
        <v>467</v>
      </c>
    </row>
    <row r="144" spans="1:9" x14ac:dyDescent="0.2">
      <c r="A144" s="18" t="s">
        <v>313</v>
      </c>
      <c r="B144" s="18" t="s">
        <v>194</v>
      </c>
      <c r="C144" s="19" t="s">
        <v>195</v>
      </c>
      <c r="D144" s="20">
        <v>0</v>
      </c>
      <c r="E144" s="20">
        <v>0</v>
      </c>
      <c r="F144" s="20">
        <v>0</v>
      </c>
      <c r="G144" s="20">
        <v>26700</v>
      </c>
      <c r="H144" s="79">
        <v>26700</v>
      </c>
      <c r="I144" s="84" t="s">
        <v>467</v>
      </c>
    </row>
    <row r="145" spans="1:8" ht="22.5" x14ac:dyDescent="0.2">
      <c r="A145" s="18" t="s">
        <v>314</v>
      </c>
      <c r="B145" s="18" t="s">
        <v>315</v>
      </c>
      <c r="C145" s="19" t="s">
        <v>316</v>
      </c>
      <c r="D145" s="20">
        <v>0</v>
      </c>
      <c r="E145" s="20">
        <v>0</v>
      </c>
      <c r="F145" s="20">
        <v>0</v>
      </c>
      <c r="G145" s="20">
        <f>H145-D145</f>
        <v>22200</v>
      </c>
      <c r="H145" s="20">
        <v>22200</v>
      </c>
    </row>
    <row r="146" spans="1:8" x14ac:dyDescent="0.2">
      <c r="A146" s="18" t="s">
        <v>317</v>
      </c>
      <c r="B146" s="18" t="s">
        <v>197</v>
      </c>
      <c r="C146" s="19" t="s">
        <v>198</v>
      </c>
      <c r="D146" s="20">
        <v>0</v>
      </c>
      <c r="E146" s="20">
        <v>0</v>
      </c>
      <c r="F146" s="20">
        <v>0</v>
      </c>
      <c r="G146" s="20">
        <f>H146-D146</f>
        <v>31000</v>
      </c>
      <c r="H146" s="20">
        <v>31000</v>
      </c>
    </row>
    <row r="147" spans="1:8" x14ac:dyDescent="0.2">
      <c r="A147" s="18" t="s">
        <v>318</v>
      </c>
      <c r="B147" s="18" t="s">
        <v>203</v>
      </c>
      <c r="C147" s="19" t="s">
        <v>204</v>
      </c>
      <c r="D147" s="20">
        <v>0</v>
      </c>
      <c r="E147" s="20">
        <v>0</v>
      </c>
      <c r="F147" s="20">
        <v>0</v>
      </c>
      <c r="G147" s="20">
        <v>0</v>
      </c>
      <c r="H147" s="20">
        <v>0</v>
      </c>
    </row>
    <row r="148" spans="1:8" x14ac:dyDescent="0.2">
      <c r="A148" s="18" t="s">
        <v>319</v>
      </c>
      <c r="B148" s="18" t="s">
        <v>203</v>
      </c>
      <c r="C148" s="19" t="s">
        <v>204</v>
      </c>
      <c r="D148" s="20">
        <v>0</v>
      </c>
      <c r="E148" s="20">
        <v>0</v>
      </c>
      <c r="F148" s="20">
        <v>0</v>
      </c>
      <c r="G148" s="20">
        <v>0</v>
      </c>
      <c r="H148" s="20">
        <v>0</v>
      </c>
    </row>
    <row r="149" spans="1:8" x14ac:dyDescent="0.2">
      <c r="A149" s="12" t="s">
        <v>13</v>
      </c>
      <c r="B149" s="12" t="s">
        <v>23</v>
      </c>
      <c r="C149" s="13" t="s">
        <v>24</v>
      </c>
      <c r="D149" s="14">
        <v>15000</v>
      </c>
      <c r="E149" s="14">
        <v>0</v>
      </c>
      <c r="F149" s="14">
        <v>15000</v>
      </c>
      <c r="G149" s="14">
        <f>G150</f>
        <v>23000</v>
      </c>
      <c r="H149" s="14">
        <f>H150</f>
        <v>38000</v>
      </c>
    </row>
    <row r="150" spans="1:8" x14ac:dyDescent="0.2">
      <c r="A150" s="15" t="s">
        <v>13</v>
      </c>
      <c r="B150" s="15" t="s">
        <v>25</v>
      </c>
      <c r="C150" s="16" t="s">
        <v>26</v>
      </c>
      <c r="D150" s="17">
        <v>15000</v>
      </c>
      <c r="E150" s="17">
        <v>0</v>
      </c>
      <c r="F150" s="17">
        <v>15000</v>
      </c>
      <c r="G150" s="17">
        <f>SUM(G151:G155)</f>
        <v>23000</v>
      </c>
      <c r="H150" s="17">
        <f>SUM(H151:H155)</f>
        <v>38000</v>
      </c>
    </row>
    <row r="151" spans="1:8" x14ac:dyDescent="0.2">
      <c r="A151" s="76" t="s">
        <v>473</v>
      </c>
      <c r="B151" s="18" t="s">
        <v>144</v>
      </c>
      <c r="C151" s="19" t="s">
        <v>145</v>
      </c>
      <c r="D151" s="20">
        <v>0</v>
      </c>
      <c r="E151" s="20"/>
      <c r="F151" s="20"/>
      <c r="G151" s="20">
        <f>H151-D151</f>
        <v>15000</v>
      </c>
      <c r="H151" s="20">
        <v>15000</v>
      </c>
    </row>
    <row r="152" spans="1:8" x14ac:dyDescent="0.2">
      <c r="A152" s="18" t="s">
        <v>320</v>
      </c>
      <c r="B152" s="18" t="s">
        <v>159</v>
      </c>
      <c r="C152" s="19" t="s">
        <v>160</v>
      </c>
      <c r="D152" s="20">
        <v>7500</v>
      </c>
      <c r="E152" s="20">
        <v>0</v>
      </c>
      <c r="F152" s="20">
        <v>7500</v>
      </c>
      <c r="G152" s="20">
        <v>0</v>
      </c>
      <c r="H152" s="20">
        <v>7500</v>
      </c>
    </row>
    <row r="153" spans="1:8" x14ac:dyDescent="0.2">
      <c r="A153" s="18" t="s">
        <v>321</v>
      </c>
      <c r="B153" s="18" t="s">
        <v>179</v>
      </c>
      <c r="C153" s="19" t="s">
        <v>180</v>
      </c>
      <c r="D153" s="20">
        <v>7500</v>
      </c>
      <c r="E153" s="20">
        <v>0</v>
      </c>
      <c r="F153" s="20">
        <v>7500</v>
      </c>
      <c r="G153" s="20">
        <v>0</v>
      </c>
      <c r="H153" s="20">
        <v>7500</v>
      </c>
    </row>
    <row r="154" spans="1:8" x14ac:dyDescent="0.2">
      <c r="A154" s="81" t="s">
        <v>468</v>
      </c>
      <c r="B154" s="81">
        <v>3237</v>
      </c>
      <c r="C154" s="82" t="s">
        <v>189</v>
      </c>
      <c r="D154" s="83">
        <v>0</v>
      </c>
      <c r="E154" s="83">
        <v>0</v>
      </c>
      <c r="F154" s="83">
        <v>0</v>
      </c>
      <c r="G154" s="83">
        <f>H154-D154</f>
        <v>8000</v>
      </c>
      <c r="H154" s="83">
        <v>8000</v>
      </c>
    </row>
    <row r="155" spans="1:8" x14ac:dyDescent="0.2">
      <c r="A155" s="18" t="s">
        <v>322</v>
      </c>
      <c r="B155" s="18" t="s">
        <v>203</v>
      </c>
      <c r="C155" s="19" t="s">
        <v>204</v>
      </c>
      <c r="D155" s="20">
        <v>0</v>
      </c>
      <c r="E155" s="20">
        <v>0</v>
      </c>
      <c r="F155" s="20">
        <v>0</v>
      </c>
      <c r="G155" s="20">
        <v>0</v>
      </c>
      <c r="H155" s="20">
        <v>0</v>
      </c>
    </row>
    <row r="156" spans="1:8" x14ac:dyDescent="0.2">
      <c r="A156" s="9" t="s">
        <v>69</v>
      </c>
      <c r="B156" s="9" t="s">
        <v>323</v>
      </c>
      <c r="C156" s="10" t="s">
        <v>324</v>
      </c>
      <c r="D156" s="11">
        <v>21000</v>
      </c>
      <c r="E156" s="11">
        <v>3300</v>
      </c>
      <c r="F156" s="11">
        <v>17700</v>
      </c>
      <c r="G156" s="11">
        <f>G157+G163+G168</f>
        <v>10700</v>
      </c>
      <c r="H156" s="11">
        <f>H157+H163+H168</f>
        <v>31700</v>
      </c>
    </row>
    <row r="157" spans="1:8" x14ac:dyDescent="0.2">
      <c r="A157" s="12" t="s">
        <v>13</v>
      </c>
      <c r="B157" s="12" t="s">
        <v>14</v>
      </c>
      <c r="C157" s="13" t="s">
        <v>15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</row>
    <row r="158" spans="1:8" x14ac:dyDescent="0.2">
      <c r="A158" s="15" t="s">
        <v>13</v>
      </c>
      <c r="B158" s="15" t="s">
        <v>16</v>
      </c>
      <c r="C158" s="16" t="s">
        <v>15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</row>
    <row r="159" spans="1:8" x14ac:dyDescent="0.2">
      <c r="A159" s="18" t="s">
        <v>325</v>
      </c>
      <c r="B159" s="18" t="s">
        <v>144</v>
      </c>
      <c r="C159" s="19" t="s">
        <v>145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</row>
    <row r="160" spans="1:8" x14ac:dyDescent="0.2">
      <c r="A160" s="18" t="s">
        <v>326</v>
      </c>
      <c r="B160" s="18" t="s">
        <v>150</v>
      </c>
      <c r="C160" s="19" t="s">
        <v>151</v>
      </c>
      <c r="D160" s="20">
        <v>0</v>
      </c>
      <c r="E160" s="20">
        <v>0</v>
      </c>
      <c r="F160" s="20">
        <v>0</v>
      </c>
      <c r="G160" s="20">
        <v>0</v>
      </c>
      <c r="H160" s="20">
        <v>0</v>
      </c>
    </row>
    <row r="161" spans="1:8" x14ac:dyDescent="0.2">
      <c r="A161" s="18" t="s">
        <v>327</v>
      </c>
      <c r="B161" s="18" t="s">
        <v>165</v>
      </c>
      <c r="C161" s="19" t="s">
        <v>166</v>
      </c>
      <c r="D161" s="20">
        <v>0</v>
      </c>
      <c r="E161" s="20">
        <v>0</v>
      </c>
      <c r="F161" s="20">
        <v>0</v>
      </c>
      <c r="G161" s="20">
        <v>0</v>
      </c>
      <c r="H161" s="20">
        <v>0</v>
      </c>
    </row>
    <row r="162" spans="1:8" x14ac:dyDescent="0.2">
      <c r="A162" s="18" t="s">
        <v>328</v>
      </c>
      <c r="B162" s="18" t="s">
        <v>168</v>
      </c>
      <c r="C162" s="19" t="s">
        <v>169</v>
      </c>
      <c r="D162" s="20">
        <v>0</v>
      </c>
      <c r="E162" s="20">
        <v>0</v>
      </c>
      <c r="F162" s="20">
        <v>0</v>
      </c>
      <c r="G162" s="20">
        <v>0</v>
      </c>
      <c r="H162" s="20">
        <v>0</v>
      </c>
    </row>
    <row r="163" spans="1:8" x14ac:dyDescent="0.2">
      <c r="A163" s="12" t="s">
        <v>13</v>
      </c>
      <c r="B163" s="12" t="s">
        <v>23</v>
      </c>
      <c r="C163" s="13" t="s">
        <v>24</v>
      </c>
      <c r="D163" s="14">
        <v>10000</v>
      </c>
      <c r="E163" s="14">
        <v>0</v>
      </c>
      <c r="F163" s="14">
        <v>10000</v>
      </c>
      <c r="G163" s="14">
        <v>0</v>
      </c>
      <c r="H163" s="14">
        <v>10000</v>
      </c>
    </row>
    <row r="164" spans="1:8" x14ac:dyDescent="0.2">
      <c r="A164" s="15" t="s">
        <v>13</v>
      </c>
      <c r="B164" s="15" t="s">
        <v>25</v>
      </c>
      <c r="C164" s="16" t="s">
        <v>26</v>
      </c>
      <c r="D164" s="17">
        <v>10000</v>
      </c>
      <c r="E164" s="17">
        <v>0</v>
      </c>
      <c r="F164" s="17">
        <v>10000</v>
      </c>
      <c r="G164" s="17">
        <v>0</v>
      </c>
      <c r="H164" s="17">
        <v>10000</v>
      </c>
    </row>
    <row r="165" spans="1:8" x14ac:dyDescent="0.2">
      <c r="A165" s="18" t="s">
        <v>329</v>
      </c>
      <c r="B165" s="18" t="s">
        <v>144</v>
      </c>
      <c r="C165" s="19" t="s">
        <v>145</v>
      </c>
      <c r="D165" s="20">
        <v>500</v>
      </c>
      <c r="E165" s="20">
        <v>0</v>
      </c>
      <c r="F165" s="20">
        <v>500</v>
      </c>
      <c r="G165" s="20">
        <v>0</v>
      </c>
      <c r="H165" s="20">
        <v>500</v>
      </c>
    </row>
    <row r="166" spans="1:8" x14ac:dyDescent="0.2">
      <c r="A166" s="18" t="s">
        <v>330</v>
      </c>
      <c r="B166" s="18" t="s">
        <v>194</v>
      </c>
      <c r="C166" s="19" t="s">
        <v>195</v>
      </c>
      <c r="D166" s="20">
        <v>8000</v>
      </c>
      <c r="E166" s="20">
        <v>0</v>
      </c>
      <c r="F166" s="20">
        <v>8000</v>
      </c>
      <c r="G166" s="20">
        <v>0</v>
      </c>
      <c r="H166" s="20">
        <v>8000</v>
      </c>
    </row>
    <row r="167" spans="1:8" x14ac:dyDescent="0.2">
      <c r="A167" s="18" t="s">
        <v>331</v>
      </c>
      <c r="B167" s="18" t="s">
        <v>203</v>
      </c>
      <c r="C167" s="19" t="s">
        <v>204</v>
      </c>
      <c r="D167" s="20">
        <v>1500</v>
      </c>
      <c r="E167" s="20">
        <v>0</v>
      </c>
      <c r="F167" s="20">
        <v>1500</v>
      </c>
      <c r="G167" s="20">
        <v>0</v>
      </c>
      <c r="H167" s="20">
        <v>1500</v>
      </c>
    </row>
    <row r="168" spans="1:8" x14ac:dyDescent="0.2">
      <c r="A168" s="12" t="s">
        <v>13</v>
      </c>
      <c r="B168" s="12" t="s">
        <v>42</v>
      </c>
      <c r="C168" s="13" t="s">
        <v>43</v>
      </c>
      <c r="D168" s="14">
        <v>11000</v>
      </c>
      <c r="E168" s="14">
        <v>3300</v>
      </c>
      <c r="F168" s="14">
        <v>7700</v>
      </c>
      <c r="G168" s="14">
        <f>G169+G175</f>
        <v>10700</v>
      </c>
      <c r="H168" s="14">
        <f>H169+H174</f>
        <v>21700</v>
      </c>
    </row>
    <row r="169" spans="1:8" x14ac:dyDescent="0.2">
      <c r="A169" s="15" t="s">
        <v>13</v>
      </c>
      <c r="B169" s="15" t="s">
        <v>44</v>
      </c>
      <c r="C169" s="16" t="s">
        <v>45</v>
      </c>
      <c r="D169" s="17">
        <v>1500</v>
      </c>
      <c r="E169" s="17">
        <v>0</v>
      </c>
      <c r="F169" s="17">
        <v>1500</v>
      </c>
      <c r="G169" s="17">
        <f>G170</f>
        <v>5700</v>
      </c>
      <c r="H169" s="17">
        <f>H170</f>
        <v>7200</v>
      </c>
    </row>
    <row r="170" spans="1:8" x14ac:dyDescent="0.2">
      <c r="A170" s="21" t="s">
        <v>13</v>
      </c>
      <c r="B170" s="21" t="s">
        <v>46</v>
      </c>
      <c r="C170" s="22" t="s">
        <v>45</v>
      </c>
      <c r="D170" s="23">
        <v>1500</v>
      </c>
      <c r="E170" s="23">
        <v>0</v>
      </c>
      <c r="F170" s="23">
        <v>1500</v>
      </c>
      <c r="G170" s="23">
        <f>SUM(G171:G173)</f>
        <v>5700</v>
      </c>
      <c r="H170" s="23">
        <f>SUM(H171:H173)</f>
        <v>7200</v>
      </c>
    </row>
    <row r="171" spans="1:8" x14ac:dyDescent="0.2">
      <c r="A171" s="24" t="s">
        <v>332</v>
      </c>
      <c r="B171" s="24" t="s">
        <v>144</v>
      </c>
      <c r="C171" s="25" t="s">
        <v>145</v>
      </c>
      <c r="D171" s="26">
        <v>600</v>
      </c>
      <c r="E171" s="26">
        <v>0</v>
      </c>
      <c r="F171" s="26">
        <v>600</v>
      </c>
      <c r="G171" s="26">
        <v>0</v>
      </c>
      <c r="H171" s="26">
        <v>600</v>
      </c>
    </row>
    <row r="172" spans="1:8" x14ac:dyDescent="0.2">
      <c r="A172" s="24" t="s">
        <v>333</v>
      </c>
      <c r="B172" s="24" t="s">
        <v>150</v>
      </c>
      <c r="C172" s="25" t="s">
        <v>151</v>
      </c>
      <c r="D172" s="26">
        <v>600</v>
      </c>
      <c r="E172" s="26">
        <v>0</v>
      </c>
      <c r="F172" s="26">
        <v>600</v>
      </c>
      <c r="G172" s="26">
        <v>0</v>
      </c>
      <c r="H172" s="26">
        <v>600</v>
      </c>
    </row>
    <row r="173" spans="1:8" x14ac:dyDescent="0.2">
      <c r="A173" s="24" t="s">
        <v>334</v>
      </c>
      <c r="B173" s="24" t="s">
        <v>168</v>
      </c>
      <c r="C173" s="25" t="s">
        <v>169</v>
      </c>
      <c r="D173" s="26">
        <v>300</v>
      </c>
      <c r="E173" s="26">
        <v>0</v>
      </c>
      <c r="F173" s="26">
        <v>300</v>
      </c>
      <c r="G173" s="26">
        <f>H173-D173</f>
        <v>5700</v>
      </c>
      <c r="H173" s="26">
        <v>6000</v>
      </c>
    </row>
    <row r="174" spans="1:8" x14ac:dyDescent="0.2">
      <c r="A174" s="15" t="s">
        <v>13</v>
      </c>
      <c r="B174" s="15" t="s">
        <v>50</v>
      </c>
      <c r="C174" s="16" t="s">
        <v>51</v>
      </c>
      <c r="D174" s="17">
        <v>9500</v>
      </c>
      <c r="E174" s="17">
        <v>3300</v>
      </c>
      <c r="F174" s="17">
        <v>6200</v>
      </c>
      <c r="G174" s="17">
        <f t="shared" ref="G174:H174" si="5">G175</f>
        <v>5000</v>
      </c>
      <c r="H174" s="17">
        <f t="shared" si="5"/>
        <v>14500</v>
      </c>
    </row>
    <row r="175" spans="1:8" x14ac:dyDescent="0.2">
      <c r="A175" s="21" t="s">
        <v>13</v>
      </c>
      <c r="B175" s="21" t="s">
        <v>52</v>
      </c>
      <c r="C175" s="22" t="s">
        <v>51</v>
      </c>
      <c r="D175" s="23">
        <v>9500</v>
      </c>
      <c r="E175" s="23">
        <v>3300</v>
      </c>
      <c r="F175" s="23">
        <v>6200</v>
      </c>
      <c r="G175" s="23">
        <f>SUM(G176:G178)</f>
        <v>5000</v>
      </c>
      <c r="H175" s="23">
        <f>SUM(H176:H178)</f>
        <v>14500</v>
      </c>
    </row>
    <row r="176" spans="1:8" x14ac:dyDescent="0.2">
      <c r="A176" s="24" t="s">
        <v>335</v>
      </c>
      <c r="B176" s="24" t="s">
        <v>144</v>
      </c>
      <c r="C176" s="25" t="s">
        <v>145</v>
      </c>
      <c r="D176" s="26">
        <v>3000</v>
      </c>
      <c r="E176" s="26">
        <v>0</v>
      </c>
      <c r="F176" s="26">
        <v>3000</v>
      </c>
      <c r="G176" s="26">
        <v>0</v>
      </c>
      <c r="H176" s="26">
        <v>3000</v>
      </c>
    </row>
    <row r="177" spans="1:9" x14ac:dyDescent="0.2">
      <c r="A177" s="24" t="s">
        <v>336</v>
      </c>
      <c r="B177" s="24" t="s">
        <v>150</v>
      </c>
      <c r="C177" s="25" t="s">
        <v>151</v>
      </c>
      <c r="D177" s="26">
        <v>0</v>
      </c>
      <c r="E177" s="26">
        <v>0</v>
      </c>
      <c r="F177" s="26">
        <v>0</v>
      </c>
      <c r="G177" s="26">
        <v>0</v>
      </c>
      <c r="H177" s="26">
        <v>0</v>
      </c>
      <c r="I177" s="84">
        <v>0</v>
      </c>
    </row>
    <row r="178" spans="1:9" x14ac:dyDescent="0.2">
      <c r="A178" s="24" t="s">
        <v>337</v>
      </c>
      <c r="B178" s="24" t="s">
        <v>168</v>
      </c>
      <c r="C178" s="25" t="s">
        <v>169</v>
      </c>
      <c r="D178" s="26">
        <v>6500</v>
      </c>
      <c r="E178" s="26">
        <v>3300</v>
      </c>
      <c r="F178" s="26">
        <v>3200</v>
      </c>
      <c r="G178" s="26">
        <v>5000</v>
      </c>
      <c r="H178" s="26">
        <v>11500</v>
      </c>
    </row>
    <row r="179" spans="1:9" x14ac:dyDescent="0.2">
      <c r="A179" s="9" t="s">
        <v>69</v>
      </c>
      <c r="B179" s="9" t="s">
        <v>338</v>
      </c>
      <c r="C179" s="10" t="s">
        <v>339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</row>
    <row r="180" spans="1:9" x14ac:dyDescent="0.2">
      <c r="A180" s="12" t="s">
        <v>13</v>
      </c>
      <c r="B180" s="12" t="s">
        <v>14</v>
      </c>
      <c r="C180" s="13" t="s">
        <v>15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</row>
    <row r="181" spans="1:9" x14ac:dyDescent="0.2">
      <c r="A181" s="15" t="s">
        <v>13</v>
      </c>
      <c r="B181" s="15" t="s">
        <v>16</v>
      </c>
      <c r="C181" s="16" t="s">
        <v>15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</row>
    <row r="182" spans="1:9" x14ac:dyDescent="0.2">
      <c r="A182" s="18" t="s">
        <v>340</v>
      </c>
      <c r="B182" s="18" t="s">
        <v>168</v>
      </c>
      <c r="C182" s="19" t="s">
        <v>169</v>
      </c>
      <c r="D182" s="20">
        <v>0</v>
      </c>
      <c r="E182" s="20">
        <v>0</v>
      </c>
      <c r="F182" s="20">
        <v>0</v>
      </c>
      <c r="G182" s="20">
        <v>0</v>
      </c>
      <c r="H182" s="20">
        <v>0</v>
      </c>
    </row>
    <row r="183" spans="1:9" x14ac:dyDescent="0.2">
      <c r="A183" s="18" t="s">
        <v>341</v>
      </c>
      <c r="B183" s="18" t="s">
        <v>188</v>
      </c>
      <c r="C183" s="19" t="s">
        <v>189</v>
      </c>
      <c r="D183" s="20">
        <v>0</v>
      </c>
      <c r="E183" s="20">
        <v>0</v>
      </c>
      <c r="F183" s="20">
        <v>0</v>
      </c>
      <c r="G183" s="20">
        <v>0</v>
      </c>
      <c r="H183" s="20">
        <v>0</v>
      </c>
    </row>
    <row r="184" spans="1:9" x14ac:dyDescent="0.2">
      <c r="A184" s="18" t="s">
        <v>342</v>
      </c>
      <c r="B184" s="18" t="s">
        <v>203</v>
      </c>
      <c r="C184" s="19" t="s">
        <v>204</v>
      </c>
      <c r="D184" s="20">
        <v>0</v>
      </c>
      <c r="E184" s="20">
        <v>0</v>
      </c>
      <c r="F184" s="20">
        <v>0</v>
      </c>
      <c r="G184" s="20">
        <v>0</v>
      </c>
      <c r="H184" s="20">
        <v>0</v>
      </c>
    </row>
    <row r="185" spans="1:9" x14ac:dyDescent="0.2">
      <c r="A185" s="9" t="s">
        <v>69</v>
      </c>
      <c r="B185" s="9" t="s">
        <v>343</v>
      </c>
      <c r="C185" s="10" t="s">
        <v>344</v>
      </c>
      <c r="D185" s="11">
        <v>1500</v>
      </c>
      <c r="E185" s="11">
        <v>0</v>
      </c>
      <c r="F185" s="11">
        <v>1500</v>
      </c>
      <c r="G185" s="11">
        <v>0</v>
      </c>
      <c r="H185" s="11">
        <v>1500</v>
      </c>
    </row>
    <row r="186" spans="1:9" x14ac:dyDescent="0.2">
      <c r="A186" s="12" t="s">
        <v>13</v>
      </c>
      <c r="B186" s="12" t="s">
        <v>42</v>
      </c>
      <c r="C186" s="13" t="s">
        <v>43</v>
      </c>
      <c r="D186" s="14">
        <v>1500</v>
      </c>
      <c r="E186" s="14">
        <v>0</v>
      </c>
      <c r="F186" s="14">
        <v>1500</v>
      </c>
      <c r="G186" s="14">
        <v>0</v>
      </c>
      <c r="H186" s="14">
        <v>1500</v>
      </c>
    </row>
    <row r="187" spans="1:9" x14ac:dyDescent="0.2">
      <c r="A187" s="15" t="s">
        <v>13</v>
      </c>
      <c r="B187" s="15" t="s">
        <v>44</v>
      </c>
      <c r="C187" s="16" t="s">
        <v>45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</row>
    <row r="188" spans="1:9" x14ac:dyDescent="0.2">
      <c r="A188" s="21" t="s">
        <v>13</v>
      </c>
      <c r="B188" s="21" t="s">
        <v>46</v>
      </c>
      <c r="C188" s="22" t="s">
        <v>45</v>
      </c>
      <c r="D188" s="23">
        <v>0</v>
      </c>
      <c r="E188" s="23">
        <v>0</v>
      </c>
      <c r="F188" s="23">
        <v>0</v>
      </c>
      <c r="G188" s="23">
        <v>0</v>
      </c>
      <c r="H188" s="23">
        <v>0</v>
      </c>
    </row>
    <row r="189" spans="1:9" x14ac:dyDescent="0.2">
      <c r="A189" s="24" t="s">
        <v>345</v>
      </c>
      <c r="B189" s="24" t="s">
        <v>288</v>
      </c>
      <c r="C189" s="25" t="s">
        <v>346</v>
      </c>
      <c r="D189" s="26">
        <v>0</v>
      </c>
      <c r="E189" s="26">
        <v>0</v>
      </c>
      <c r="F189" s="26">
        <v>0</v>
      </c>
      <c r="G189" s="26">
        <v>0</v>
      </c>
      <c r="H189" s="26">
        <v>0</v>
      </c>
    </row>
    <row r="190" spans="1:9" x14ac:dyDescent="0.2">
      <c r="A190" s="15" t="s">
        <v>13</v>
      </c>
      <c r="B190" s="15" t="s">
        <v>50</v>
      </c>
      <c r="C190" s="16" t="s">
        <v>51</v>
      </c>
      <c r="D190" s="17">
        <v>1500</v>
      </c>
      <c r="E190" s="17">
        <v>0</v>
      </c>
      <c r="F190" s="17">
        <v>1500</v>
      </c>
      <c r="G190" s="17">
        <v>0</v>
      </c>
      <c r="H190" s="17">
        <v>1500</v>
      </c>
    </row>
    <row r="191" spans="1:9" x14ac:dyDescent="0.2">
      <c r="A191" s="21" t="s">
        <v>13</v>
      </c>
      <c r="B191" s="21" t="s">
        <v>52</v>
      </c>
      <c r="C191" s="22" t="s">
        <v>51</v>
      </c>
      <c r="D191" s="23">
        <v>1500</v>
      </c>
      <c r="E191" s="23">
        <v>0</v>
      </c>
      <c r="F191" s="23">
        <v>1500</v>
      </c>
      <c r="G191" s="23">
        <v>0</v>
      </c>
      <c r="H191" s="23">
        <v>1500</v>
      </c>
    </row>
    <row r="192" spans="1:9" x14ac:dyDescent="0.2">
      <c r="A192" s="24" t="s">
        <v>347</v>
      </c>
      <c r="B192" s="24" t="s">
        <v>144</v>
      </c>
      <c r="C192" s="25" t="s">
        <v>145</v>
      </c>
      <c r="D192" s="26">
        <v>100</v>
      </c>
      <c r="E192" s="26">
        <v>0</v>
      </c>
      <c r="F192" s="26">
        <v>100</v>
      </c>
      <c r="G192" s="26">
        <v>0</v>
      </c>
      <c r="H192" s="26">
        <v>100</v>
      </c>
    </row>
    <row r="193" spans="1:8" x14ac:dyDescent="0.2">
      <c r="A193" s="24" t="s">
        <v>348</v>
      </c>
      <c r="B193" s="24" t="s">
        <v>153</v>
      </c>
      <c r="C193" s="25" t="s">
        <v>154</v>
      </c>
      <c r="D193" s="26">
        <v>750</v>
      </c>
      <c r="E193" s="26">
        <v>0</v>
      </c>
      <c r="F193" s="26">
        <v>750</v>
      </c>
      <c r="G193" s="26">
        <v>0</v>
      </c>
      <c r="H193" s="26">
        <v>750</v>
      </c>
    </row>
    <row r="194" spans="1:8" x14ac:dyDescent="0.2">
      <c r="A194" s="24" t="s">
        <v>349</v>
      </c>
      <c r="B194" s="24" t="s">
        <v>288</v>
      </c>
      <c r="C194" s="25" t="s">
        <v>289</v>
      </c>
      <c r="D194" s="26">
        <v>650</v>
      </c>
      <c r="E194" s="26">
        <v>0</v>
      </c>
      <c r="F194" s="26">
        <v>650</v>
      </c>
      <c r="G194" s="26">
        <v>0</v>
      </c>
      <c r="H194" s="26">
        <v>650</v>
      </c>
    </row>
    <row r="195" spans="1:8" x14ac:dyDescent="0.2">
      <c r="A195" s="9" t="s">
        <v>69</v>
      </c>
      <c r="B195" s="9" t="s">
        <v>350</v>
      </c>
      <c r="C195" s="10" t="s">
        <v>351</v>
      </c>
      <c r="D195" s="11">
        <v>2330</v>
      </c>
      <c r="E195" s="11">
        <v>0</v>
      </c>
      <c r="F195" s="11">
        <v>2330</v>
      </c>
      <c r="G195" s="11">
        <v>5670</v>
      </c>
      <c r="H195" s="11">
        <v>8000</v>
      </c>
    </row>
    <row r="196" spans="1:8" x14ac:dyDescent="0.2">
      <c r="A196" s="12" t="s">
        <v>13</v>
      </c>
      <c r="B196" s="12" t="s">
        <v>42</v>
      </c>
      <c r="C196" s="13" t="s">
        <v>43</v>
      </c>
      <c r="D196" s="14">
        <v>2330</v>
      </c>
      <c r="E196" s="14">
        <v>0</v>
      </c>
      <c r="F196" s="14">
        <v>2330</v>
      </c>
      <c r="G196" s="14">
        <v>5670</v>
      </c>
      <c r="H196" s="14">
        <v>8000</v>
      </c>
    </row>
    <row r="197" spans="1:8" x14ac:dyDescent="0.2">
      <c r="A197" s="15" t="s">
        <v>13</v>
      </c>
      <c r="B197" s="15" t="s">
        <v>44</v>
      </c>
      <c r="C197" s="16" t="s">
        <v>45</v>
      </c>
      <c r="D197" s="17">
        <v>2330</v>
      </c>
      <c r="E197" s="17">
        <v>0</v>
      </c>
      <c r="F197" s="17">
        <v>2330</v>
      </c>
      <c r="G197" s="17">
        <v>5670</v>
      </c>
      <c r="H197" s="17">
        <v>8000</v>
      </c>
    </row>
    <row r="198" spans="1:8" x14ac:dyDescent="0.2">
      <c r="A198" s="21" t="s">
        <v>13</v>
      </c>
      <c r="B198" s="21" t="s">
        <v>46</v>
      </c>
      <c r="C198" s="22" t="s">
        <v>45</v>
      </c>
      <c r="D198" s="23">
        <v>2330</v>
      </c>
      <c r="E198" s="23">
        <v>0</v>
      </c>
      <c r="F198" s="23">
        <v>2330</v>
      </c>
      <c r="G198" s="23">
        <f>G199+G200</f>
        <v>5670</v>
      </c>
      <c r="H198" s="23">
        <v>8000</v>
      </c>
    </row>
    <row r="199" spans="1:8" x14ac:dyDescent="0.2">
      <c r="A199" s="24" t="s">
        <v>352</v>
      </c>
      <c r="B199" s="24" t="s">
        <v>211</v>
      </c>
      <c r="C199" s="25" t="s">
        <v>212</v>
      </c>
      <c r="D199" s="26">
        <v>2000</v>
      </c>
      <c r="E199" s="26">
        <v>0</v>
      </c>
      <c r="F199" s="26">
        <v>2000</v>
      </c>
      <c r="G199" s="26">
        <f>H199-D199</f>
        <v>5000</v>
      </c>
      <c r="H199" s="26">
        <v>7000</v>
      </c>
    </row>
    <row r="200" spans="1:8" x14ac:dyDescent="0.2">
      <c r="A200" s="24" t="s">
        <v>353</v>
      </c>
      <c r="B200" s="24" t="s">
        <v>217</v>
      </c>
      <c r="C200" s="25" t="s">
        <v>218</v>
      </c>
      <c r="D200" s="26">
        <v>330</v>
      </c>
      <c r="E200" s="26">
        <v>0</v>
      </c>
      <c r="F200" s="26">
        <v>330</v>
      </c>
      <c r="G200" s="26">
        <f>H200-D200</f>
        <v>670</v>
      </c>
      <c r="H200" s="26">
        <v>1000</v>
      </c>
    </row>
    <row r="201" spans="1:8" x14ac:dyDescent="0.2">
      <c r="A201" s="9" t="s">
        <v>69</v>
      </c>
      <c r="B201" s="9" t="s">
        <v>354</v>
      </c>
      <c r="C201" s="10" t="s">
        <v>355</v>
      </c>
      <c r="D201" s="11">
        <v>7000</v>
      </c>
      <c r="E201" s="11">
        <v>8991.5</v>
      </c>
      <c r="F201" s="11">
        <v>-1991.5</v>
      </c>
      <c r="G201" s="11">
        <f>G202+G206</f>
        <v>2500</v>
      </c>
      <c r="H201" s="11">
        <f>H202+H206</f>
        <v>9500</v>
      </c>
    </row>
    <row r="202" spans="1:8" x14ac:dyDescent="0.2">
      <c r="A202" s="12" t="s">
        <v>13</v>
      </c>
      <c r="B202" s="12" t="s">
        <v>14</v>
      </c>
      <c r="C202" s="13" t="s">
        <v>15</v>
      </c>
      <c r="D202" s="14">
        <v>0</v>
      </c>
      <c r="E202" s="14">
        <v>0</v>
      </c>
      <c r="F202" s="14">
        <v>0</v>
      </c>
      <c r="G202" s="14">
        <v>0</v>
      </c>
      <c r="H202" s="14">
        <v>0</v>
      </c>
    </row>
    <row r="203" spans="1:8" x14ac:dyDescent="0.2">
      <c r="A203" s="15" t="s">
        <v>13</v>
      </c>
      <c r="B203" s="15" t="s">
        <v>16</v>
      </c>
      <c r="C203" s="16" t="s">
        <v>15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</row>
    <row r="204" spans="1:8" x14ac:dyDescent="0.2">
      <c r="A204" s="18" t="s">
        <v>356</v>
      </c>
      <c r="B204" s="18" t="s">
        <v>153</v>
      </c>
      <c r="C204" s="19" t="s">
        <v>154</v>
      </c>
      <c r="D204" s="20">
        <v>0</v>
      </c>
      <c r="E204" s="20">
        <v>0</v>
      </c>
      <c r="F204" s="20">
        <v>0</v>
      </c>
      <c r="G204" s="20">
        <v>0</v>
      </c>
      <c r="H204" s="20">
        <v>0</v>
      </c>
    </row>
    <row r="205" spans="1:8" x14ac:dyDescent="0.2">
      <c r="A205" s="18" t="s">
        <v>357</v>
      </c>
      <c r="B205" s="18" t="s">
        <v>168</v>
      </c>
      <c r="C205" s="19" t="s">
        <v>169</v>
      </c>
      <c r="D205" s="20">
        <v>0</v>
      </c>
      <c r="E205" s="20">
        <v>0</v>
      </c>
      <c r="F205" s="20">
        <v>0</v>
      </c>
      <c r="G205" s="20">
        <v>0</v>
      </c>
      <c r="H205" s="20">
        <v>0</v>
      </c>
    </row>
    <row r="206" spans="1:8" x14ac:dyDescent="0.2">
      <c r="A206" s="12" t="s">
        <v>13</v>
      </c>
      <c r="B206" s="12" t="s">
        <v>42</v>
      </c>
      <c r="C206" s="13" t="s">
        <v>43</v>
      </c>
      <c r="D206" s="14">
        <v>7000</v>
      </c>
      <c r="E206" s="14">
        <v>8991.5</v>
      </c>
      <c r="F206" s="14">
        <v>-1991.5</v>
      </c>
      <c r="G206" s="14">
        <f>G207</f>
        <v>2500</v>
      </c>
      <c r="H206" s="14">
        <f>H207</f>
        <v>9500</v>
      </c>
    </row>
    <row r="207" spans="1:8" x14ac:dyDescent="0.2">
      <c r="A207" s="15" t="s">
        <v>13</v>
      </c>
      <c r="B207" s="15" t="s">
        <v>50</v>
      </c>
      <c r="C207" s="16" t="s">
        <v>51</v>
      </c>
      <c r="D207" s="17">
        <v>7000</v>
      </c>
      <c r="E207" s="17">
        <v>8991.5</v>
      </c>
      <c r="F207" s="17">
        <v>-1991.5</v>
      </c>
      <c r="G207" s="17">
        <f>G208</f>
        <v>2500</v>
      </c>
      <c r="H207" s="17">
        <f>H208</f>
        <v>9500</v>
      </c>
    </row>
    <row r="208" spans="1:8" x14ac:dyDescent="0.2">
      <c r="A208" s="21" t="s">
        <v>13</v>
      </c>
      <c r="B208" s="21" t="s">
        <v>52</v>
      </c>
      <c r="C208" s="22" t="s">
        <v>51</v>
      </c>
      <c r="D208" s="23">
        <v>7000</v>
      </c>
      <c r="E208" s="23">
        <v>8991.5</v>
      </c>
      <c r="F208" s="23">
        <v>-1991.5</v>
      </c>
      <c r="G208" s="23">
        <f>SUM(G209:G213)</f>
        <v>2500</v>
      </c>
      <c r="H208" s="23">
        <f>SUM(H209:H213)</f>
        <v>9500</v>
      </c>
    </row>
    <row r="209" spans="1:10" x14ac:dyDescent="0.2">
      <c r="A209" s="24" t="s">
        <v>358</v>
      </c>
      <c r="B209" s="24" t="s">
        <v>153</v>
      </c>
      <c r="C209" s="25" t="s">
        <v>154</v>
      </c>
      <c r="D209" s="26">
        <v>1000</v>
      </c>
      <c r="E209" s="26">
        <v>1991.5</v>
      </c>
      <c r="F209" s="26">
        <v>-991.5</v>
      </c>
      <c r="G209" s="26">
        <f t="shared" ref="G209:G210" si="6">H209-D209</f>
        <v>1000</v>
      </c>
      <c r="H209" s="26">
        <v>2000</v>
      </c>
    </row>
    <row r="210" spans="1:10" x14ac:dyDescent="0.2">
      <c r="A210" s="24" t="s">
        <v>359</v>
      </c>
      <c r="B210" s="24" t="s">
        <v>168</v>
      </c>
      <c r="C210" s="25" t="s">
        <v>169</v>
      </c>
      <c r="D210" s="26">
        <v>0</v>
      </c>
      <c r="E210" s="26">
        <v>0</v>
      </c>
      <c r="F210" s="26">
        <v>0</v>
      </c>
      <c r="G210" s="26">
        <f t="shared" si="6"/>
        <v>0</v>
      </c>
      <c r="H210" s="26">
        <v>0</v>
      </c>
    </row>
    <row r="211" spans="1:10" x14ac:dyDescent="0.2">
      <c r="A211" s="24" t="s">
        <v>360</v>
      </c>
      <c r="B211" s="24" t="s">
        <v>188</v>
      </c>
      <c r="C211" s="25" t="s">
        <v>189</v>
      </c>
      <c r="D211" s="26">
        <v>5000</v>
      </c>
      <c r="E211" s="26">
        <v>0</v>
      </c>
      <c r="F211" s="26">
        <v>5000</v>
      </c>
      <c r="G211" s="26">
        <f>H211-D211</f>
        <v>-5000</v>
      </c>
      <c r="H211" s="26">
        <v>0</v>
      </c>
    </row>
    <row r="212" spans="1:10" x14ac:dyDescent="0.2">
      <c r="A212" s="24" t="s">
        <v>361</v>
      </c>
      <c r="B212" s="24" t="s">
        <v>194</v>
      </c>
      <c r="C212" s="25" t="s">
        <v>195</v>
      </c>
      <c r="D212" s="26">
        <v>500</v>
      </c>
      <c r="E212" s="26">
        <v>7000</v>
      </c>
      <c r="F212" s="26">
        <v>-6500</v>
      </c>
      <c r="G212" s="26">
        <f>H212-D212</f>
        <v>6500</v>
      </c>
      <c r="H212" s="26">
        <v>7000</v>
      </c>
    </row>
    <row r="213" spans="1:10" x14ac:dyDescent="0.2">
      <c r="A213" s="24" t="s">
        <v>362</v>
      </c>
      <c r="B213" s="24" t="s">
        <v>203</v>
      </c>
      <c r="C213" s="25" t="s">
        <v>204</v>
      </c>
      <c r="D213" s="26">
        <v>500</v>
      </c>
      <c r="E213" s="26">
        <v>0</v>
      </c>
      <c r="F213" s="26">
        <v>500</v>
      </c>
      <c r="G213" s="26">
        <v>0</v>
      </c>
      <c r="H213" s="26">
        <v>500</v>
      </c>
    </row>
    <row r="214" spans="1:10" x14ac:dyDescent="0.2">
      <c r="A214" s="9" t="s">
        <v>69</v>
      </c>
      <c r="B214" s="9" t="s">
        <v>363</v>
      </c>
      <c r="C214" s="10" t="s">
        <v>364</v>
      </c>
      <c r="D214" s="11">
        <v>4800</v>
      </c>
      <c r="E214" s="11">
        <v>0</v>
      </c>
      <c r="F214" s="11">
        <v>4800</v>
      </c>
      <c r="G214" s="11">
        <v>0</v>
      </c>
      <c r="H214" s="11">
        <v>4800</v>
      </c>
    </row>
    <row r="215" spans="1:10" x14ac:dyDescent="0.2">
      <c r="A215" s="12" t="s">
        <v>13</v>
      </c>
      <c r="B215" s="12" t="s">
        <v>42</v>
      </c>
      <c r="C215" s="13" t="s">
        <v>43</v>
      </c>
      <c r="D215" s="14">
        <v>4800</v>
      </c>
      <c r="E215" s="14">
        <v>0</v>
      </c>
      <c r="F215" s="14">
        <v>4800</v>
      </c>
      <c r="G215" s="14">
        <v>0</v>
      </c>
      <c r="H215" s="14">
        <v>4800</v>
      </c>
    </row>
    <row r="216" spans="1:10" x14ac:dyDescent="0.2">
      <c r="A216" s="15" t="s">
        <v>13</v>
      </c>
      <c r="B216" s="15" t="s">
        <v>44</v>
      </c>
      <c r="C216" s="16" t="s">
        <v>45</v>
      </c>
      <c r="D216" s="17">
        <v>4800</v>
      </c>
      <c r="E216" s="17">
        <v>0</v>
      </c>
      <c r="F216" s="17">
        <v>4800</v>
      </c>
      <c r="G216" s="17">
        <v>0</v>
      </c>
      <c r="H216" s="17">
        <v>4800</v>
      </c>
    </row>
    <row r="217" spans="1:10" x14ac:dyDescent="0.2">
      <c r="A217" s="21" t="s">
        <v>13</v>
      </c>
      <c r="B217" s="21" t="s">
        <v>46</v>
      </c>
      <c r="C217" s="22" t="s">
        <v>45</v>
      </c>
      <c r="D217" s="23">
        <v>4800</v>
      </c>
      <c r="E217" s="23">
        <v>0</v>
      </c>
      <c r="F217" s="23">
        <v>4800</v>
      </c>
      <c r="G217" s="23">
        <v>0</v>
      </c>
      <c r="H217" s="23">
        <v>4800</v>
      </c>
    </row>
    <row r="218" spans="1:10" x14ac:dyDescent="0.2">
      <c r="A218" s="24" t="s">
        <v>365</v>
      </c>
      <c r="B218" s="24" t="s">
        <v>153</v>
      </c>
      <c r="C218" s="25" t="s">
        <v>154</v>
      </c>
      <c r="D218" s="26">
        <v>1000</v>
      </c>
      <c r="E218" s="26">
        <v>0</v>
      </c>
      <c r="F218" s="26">
        <v>1000</v>
      </c>
      <c r="G218" s="26">
        <v>0</v>
      </c>
      <c r="H218" s="26">
        <v>1000</v>
      </c>
    </row>
    <row r="219" spans="1:10" x14ac:dyDescent="0.2">
      <c r="A219" s="24" t="s">
        <v>366</v>
      </c>
      <c r="B219" s="24" t="s">
        <v>288</v>
      </c>
      <c r="C219" s="25" t="s">
        <v>289</v>
      </c>
      <c r="D219" s="26">
        <v>2000</v>
      </c>
      <c r="E219" s="26">
        <v>0</v>
      </c>
      <c r="F219" s="26">
        <v>2000</v>
      </c>
      <c r="G219" s="26">
        <v>0</v>
      </c>
      <c r="H219" s="26">
        <v>2000</v>
      </c>
    </row>
    <row r="220" spans="1:10" x14ac:dyDescent="0.2">
      <c r="A220" s="24" t="s">
        <v>367</v>
      </c>
      <c r="B220" s="24" t="s">
        <v>176</v>
      </c>
      <c r="C220" s="25" t="s">
        <v>177</v>
      </c>
      <c r="D220" s="26">
        <v>375</v>
      </c>
      <c r="E220" s="26">
        <v>0</v>
      </c>
      <c r="F220" s="26">
        <v>375</v>
      </c>
      <c r="G220" s="26">
        <v>0</v>
      </c>
      <c r="H220" s="26">
        <v>375</v>
      </c>
    </row>
    <row r="221" spans="1:10" x14ac:dyDescent="0.2">
      <c r="A221" s="24" t="s">
        <v>368</v>
      </c>
      <c r="B221" s="24" t="s">
        <v>203</v>
      </c>
      <c r="C221" s="25" t="s">
        <v>204</v>
      </c>
      <c r="D221" s="26">
        <v>1425</v>
      </c>
      <c r="E221" s="26">
        <v>0</v>
      </c>
      <c r="F221" s="26">
        <v>1425</v>
      </c>
      <c r="G221" s="26">
        <v>0</v>
      </c>
      <c r="H221" s="26">
        <v>1425</v>
      </c>
    </row>
    <row r="222" spans="1:10" ht="22.5" x14ac:dyDescent="0.2">
      <c r="A222" s="9" t="s">
        <v>76</v>
      </c>
      <c r="B222" s="9" t="s">
        <v>77</v>
      </c>
      <c r="C222" s="10" t="s">
        <v>78</v>
      </c>
      <c r="D222" s="11">
        <f>D223</f>
        <v>92376</v>
      </c>
      <c r="E222" s="11">
        <f t="shared" ref="E222:H223" si="7">E223</f>
        <v>4222.91</v>
      </c>
      <c r="F222" s="11">
        <f t="shared" si="7"/>
        <v>88153.09</v>
      </c>
      <c r="G222" s="11">
        <f t="shared" si="7"/>
        <v>0</v>
      </c>
      <c r="H222" s="11">
        <f t="shared" si="7"/>
        <v>92376</v>
      </c>
      <c r="I222" s="84">
        <v>219103</v>
      </c>
      <c r="J222" s="73"/>
    </row>
    <row r="223" spans="1:10" x14ac:dyDescent="0.2">
      <c r="A223" s="12" t="s">
        <v>13</v>
      </c>
      <c r="B223" s="12" t="s">
        <v>42</v>
      </c>
      <c r="C223" s="13" t="s">
        <v>43</v>
      </c>
      <c r="D223" s="14">
        <f>D224</f>
        <v>92376</v>
      </c>
      <c r="E223" s="14">
        <f t="shared" si="7"/>
        <v>4222.91</v>
      </c>
      <c r="F223" s="14">
        <f t="shared" si="7"/>
        <v>88153.09</v>
      </c>
      <c r="G223" s="14">
        <f t="shared" si="7"/>
        <v>0</v>
      </c>
      <c r="H223" s="14">
        <f t="shared" si="7"/>
        <v>92376</v>
      </c>
      <c r="I223" s="85">
        <f>D222+D233</f>
        <v>217376</v>
      </c>
    </row>
    <row r="224" spans="1:10" x14ac:dyDescent="0.2">
      <c r="A224" s="15" t="s">
        <v>13</v>
      </c>
      <c r="B224" s="15" t="s">
        <v>72</v>
      </c>
      <c r="C224" s="16" t="s">
        <v>73</v>
      </c>
      <c r="D224" s="17">
        <f t="shared" ref="D224:E224" si="8">SUM(D225:D232)</f>
        <v>92376</v>
      </c>
      <c r="E224" s="17">
        <f t="shared" si="8"/>
        <v>4222.91</v>
      </c>
      <c r="F224" s="17">
        <f>SUM(F225:F232)</f>
        <v>88153.09</v>
      </c>
      <c r="G224" s="17">
        <f t="shared" ref="G224:H224" si="9">SUM(G225:G232)</f>
        <v>0</v>
      </c>
      <c r="H224" s="17">
        <f t="shared" si="9"/>
        <v>92376</v>
      </c>
    </row>
    <row r="225" spans="1:9" s="77" customFormat="1" x14ac:dyDescent="0.2">
      <c r="A225" s="76" t="s">
        <v>369</v>
      </c>
      <c r="B225" s="76" t="s">
        <v>370</v>
      </c>
      <c r="C225" s="92" t="s">
        <v>371</v>
      </c>
      <c r="D225" s="57">
        <v>37376</v>
      </c>
      <c r="E225" s="57">
        <v>0</v>
      </c>
      <c r="F225" s="57">
        <v>37376</v>
      </c>
      <c r="G225" s="57">
        <v>6300</v>
      </c>
      <c r="H225" s="57">
        <f t="shared" ref="H225:H226" si="10">D225+G225</f>
        <v>43676</v>
      </c>
      <c r="I225" s="89"/>
    </row>
    <row r="226" spans="1:9" s="77" customFormat="1" x14ac:dyDescent="0.2">
      <c r="A226" s="76" t="s">
        <v>372</v>
      </c>
      <c r="B226" s="76" t="s">
        <v>373</v>
      </c>
      <c r="C226" s="92" t="s">
        <v>374</v>
      </c>
      <c r="D226" s="57">
        <v>10000</v>
      </c>
      <c r="E226" s="57">
        <v>0</v>
      </c>
      <c r="F226" s="57">
        <v>10000</v>
      </c>
      <c r="G226" s="57">
        <v>-2300</v>
      </c>
      <c r="H226" s="57">
        <f t="shared" si="10"/>
        <v>7700</v>
      </c>
      <c r="I226" s="89"/>
    </row>
    <row r="227" spans="1:9" s="77" customFormat="1" x14ac:dyDescent="0.2">
      <c r="A227" s="76" t="s">
        <v>375</v>
      </c>
      <c r="B227" s="76" t="s">
        <v>376</v>
      </c>
      <c r="C227" s="92" t="s">
        <v>377</v>
      </c>
      <c r="D227" s="57">
        <v>5000</v>
      </c>
      <c r="E227" s="57">
        <v>0</v>
      </c>
      <c r="F227" s="57">
        <v>5000</v>
      </c>
      <c r="G227" s="57">
        <v>-4000</v>
      </c>
      <c r="H227" s="57">
        <f>D227+G227</f>
        <v>1000</v>
      </c>
      <c r="I227" s="89"/>
    </row>
    <row r="228" spans="1:9" x14ac:dyDescent="0.2">
      <c r="A228" s="18" t="s">
        <v>378</v>
      </c>
      <c r="B228" s="18" t="s">
        <v>379</v>
      </c>
      <c r="C228" s="19" t="s">
        <v>380</v>
      </c>
      <c r="D228" s="20">
        <v>10000</v>
      </c>
      <c r="E228" s="20">
        <v>0</v>
      </c>
      <c r="F228" s="20">
        <v>10000</v>
      </c>
      <c r="G228" s="20">
        <v>0</v>
      </c>
      <c r="H228" s="20">
        <v>10000</v>
      </c>
    </row>
    <row r="229" spans="1:9" x14ac:dyDescent="0.2">
      <c r="A229" s="18" t="s">
        <v>381</v>
      </c>
      <c r="B229" s="18" t="s">
        <v>382</v>
      </c>
      <c r="C229" s="19" t="s">
        <v>383</v>
      </c>
      <c r="D229" s="20">
        <v>20000</v>
      </c>
      <c r="E229" s="20">
        <v>0</v>
      </c>
      <c r="F229" s="20">
        <v>20000</v>
      </c>
      <c r="G229" s="20">
        <v>0</v>
      </c>
      <c r="H229" s="20">
        <v>20000</v>
      </c>
    </row>
    <row r="230" spans="1:9" x14ac:dyDescent="0.2">
      <c r="A230" s="18" t="s">
        <v>384</v>
      </c>
      <c r="B230" s="18" t="s">
        <v>385</v>
      </c>
      <c r="C230" s="19" t="s">
        <v>386</v>
      </c>
      <c r="D230" s="20">
        <v>0</v>
      </c>
      <c r="E230" s="20">
        <v>0</v>
      </c>
      <c r="F230" s="20">
        <v>0</v>
      </c>
      <c r="G230" s="20">
        <v>0</v>
      </c>
      <c r="H230" s="20">
        <v>0</v>
      </c>
    </row>
    <row r="231" spans="1:9" x14ac:dyDescent="0.2">
      <c r="A231" s="18" t="s">
        <v>387</v>
      </c>
      <c r="B231" s="18" t="s">
        <v>388</v>
      </c>
      <c r="C231" s="19" t="s">
        <v>389</v>
      </c>
      <c r="D231" s="20">
        <v>5000</v>
      </c>
      <c r="E231" s="20">
        <v>4222.91</v>
      </c>
      <c r="F231" s="20">
        <v>777.09</v>
      </c>
      <c r="G231" s="20">
        <v>0</v>
      </c>
      <c r="H231" s="20">
        <v>5000</v>
      </c>
    </row>
    <row r="232" spans="1:9" x14ac:dyDescent="0.2">
      <c r="A232" s="18" t="s">
        <v>390</v>
      </c>
      <c r="B232" s="18" t="s">
        <v>391</v>
      </c>
      <c r="C232" s="19" t="s">
        <v>392</v>
      </c>
      <c r="D232" s="20">
        <v>5000</v>
      </c>
      <c r="E232" s="20">
        <v>0</v>
      </c>
      <c r="F232" s="20">
        <v>5000</v>
      </c>
      <c r="G232" s="20">
        <v>0</v>
      </c>
      <c r="H232" s="20">
        <v>5000</v>
      </c>
    </row>
    <row r="233" spans="1:9" ht="22.5" x14ac:dyDescent="0.2">
      <c r="A233" s="9" t="s">
        <v>76</v>
      </c>
      <c r="B233" s="9" t="s">
        <v>469</v>
      </c>
      <c r="C233" s="10" t="s">
        <v>470</v>
      </c>
      <c r="D233" s="11">
        <f>D234</f>
        <v>125000</v>
      </c>
      <c r="E233" s="11">
        <f t="shared" ref="E233:H234" si="11">E234</f>
        <v>0</v>
      </c>
      <c r="F233" s="11">
        <f t="shared" si="11"/>
        <v>125000</v>
      </c>
      <c r="G233" s="11">
        <f>G234</f>
        <v>1727</v>
      </c>
      <c r="H233" s="11">
        <f t="shared" si="11"/>
        <v>126727</v>
      </c>
      <c r="I233" s="85">
        <f>I222-I223</f>
        <v>1727</v>
      </c>
    </row>
    <row r="234" spans="1:9" x14ac:dyDescent="0.2">
      <c r="A234" s="12" t="s">
        <v>13</v>
      </c>
      <c r="B234" s="12" t="s">
        <v>42</v>
      </c>
      <c r="C234" s="13" t="s">
        <v>43</v>
      </c>
      <c r="D234" s="14">
        <f>D235</f>
        <v>125000</v>
      </c>
      <c r="E234" s="14">
        <f t="shared" si="11"/>
        <v>0</v>
      </c>
      <c r="F234" s="14">
        <f t="shared" si="11"/>
        <v>125000</v>
      </c>
      <c r="G234" s="14">
        <f t="shared" si="11"/>
        <v>1727</v>
      </c>
      <c r="H234" s="14">
        <f t="shared" si="11"/>
        <v>126727</v>
      </c>
    </row>
    <row r="235" spans="1:9" x14ac:dyDescent="0.2">
      <c r="A235" s="15" t="s">
        <v>13</v>
      </c>
      <c r="B235" s="15" t="s">
        <v>72</v>
      </c>
      <c r="C235" s="16" t="s">
        <v>73</v>
      </c>
      <c r="D235" s="17">
        <f>SUM(D236:D237)</f>
        <v>125000</v>
      </c>
      <c r="E235" s="17">
        <f t="shared" ref="E235:G235" si="12">SUM(E236:E237)</f>
        <v>0</v>
      </c>
      <c r="F235" s="17">
        <f t="shared" si="12"/>
        <v>125000</v>
      </c>
      <c r="G235" s="17">
        <f t="shared" si="12"/>
        <v>1727</v>
      </c>
      <c r="H235" s="17">
        <f>SUM(H236:H237)</f>
        <v>126727</v>
      </c>
    </row>
    <row r="236" spans="1:9" x14ac:dyDescent="0.2">
      <c r="A236" s="18" t="s">
        <v>393</v>
      </c>
      <c r="B236" s="18" t="s">
        <v>394</v>
      </c>
      <c r="C236" s="19" t="s">
        <v>395</v>
      </c>
      <c r="D236" s="20">
        <v>120000</v>
      </c>
      <c r="E236" s="20">
        <v>0</v>
      </c>
      <c r="F236" s="20">
        <v>120000</v>
      </c>
      <c r="G236" s="20">
        <v>1727</v>
      </c>
      <c r="H236" s="20">
        <f>D236+G236</f>
        <v>121727</v>
      </c>
    </row>
    <row r="237" spans="1:9" x14ac:dyDescent="0.2">
      <c r="A237" s="18" t="s">
        <v>396</v>
      </c>
      <c r="B237" s="18" t="s">
        <v>397</v>
      </c>
      <c r="C237" s="19" t="s">
        <v>398</v>
      </c>
      <c r="D237" s="20">
        <v>5000</v>
      </c>
      <c r="E237" s="20">
        <v>0</v>
      </c>
      <c r="F237" s="20">
        <v>5000</v>
      </c>
      <c r="G237" s="20">
        <v>0</v>
      </c>
      <c r="H237" s="20">
        <v>5000</v>
      </c>
    </row>
    <row r="238" spans="1:9" ht="22.5" x14ac:dyDescent="0.2">
      <c r="A238" s="9" t="s">
        <v>76</v>
      </c>
      <c r="B238" s="9" t="s">
        <v>82</v>
      </c>
      <c r="C238" s="10" t="s">
        <v>83</v>
      </c>
      <c r="D238" s="11">
        <v>22000</v>
      </c>
      <c r="E238" s="11">
        <v>0</v>
      </c>
      <c r="F238" s="11">
        <v>22000</v>
      </c>
      <c r="G238" s="11">
        <v>0</v>
      </c>
      <c r="H238" s="11">
        <v>22000</v>
      </c>
    </row>
    <row r="239" spans="1:9" x14ac:dyDescent="0.2">
      <c r="A239" s="12" t="s">
        <v>13</v>
      </c>
      <c r="B239" s="12" t="s">
        <v>23</v>
      </c>
      <c r="C239" s="13" t="s">
        <v>24</v>
      </c>
      <c r="D239" s="14">
        <v>7000</v>
      </c>
      <c r="E239" s="14">
        <v>0</v>
      </c>
      <c r="F239" s="14">
        <v>7000</v>
      </c>
      <c r="G239" s="14">
        <v>0</v>
      </c>
      <c r="H239" s="14">
        <v>7000</v>
      </c>
    </row>
    <row r="240" spans="1:9" x14ac:dyDescent="0.2">
      <c r="A240" s="15" t="s">
        <v>13</v>
      </c>
      <c r="B240" s="15" t="s">
        <v>25</v>
      </c>
      <c r="C240" s="16" t="s">
        <v>26</v>
      </c>
      <c r="D240" s="17">
        <v>7000</v>
      </c>
      <c r="E240" s="17">
        <v>0</v>
      </c>
      <c r="F240" s="17">
        <v>7000</v>
      </c>
      <c r="G240" s="17">
        <v>0</v>
      </c>
      <c r="H240" s="17">
        <v>7000</v>
      </c>
    </row>
    <row r="241" spans="1:8" x14ac:dyDescent="0.2">
      <c r="A241" s="18" t="s">
        <v>399</v>
      </c>
      <c r="B241" s="18" t="s">
        <v>370</v>
      </c>
      <c r="C241" s="19" t="s">
        <v>371</v>
      </c>
      <c r="D241" s="20">
        <v>7000</v>
      </c>
      <c r="E241" s="20">
        <v>0</v>
      </c>
      <c r="F241" s="20">
        <v>7000</v>
      </c>
      <c r="G241" s="20">
        <v>0</v>
      </c>
      <c r="H241" s="20">
        <v>7000</v>
      </c>
    </row>
    <row r="242" spans="1:8" x14ac:dyDescent="0.2">
      <c r="A242" s="18" t="s">
        <v>400</v>
      </c>
      <c r="B242" s="18" t="s">
        <v>385</v>
      </c>
      <c r="C242" s="19" t="s">
        <v>386</v>
      </c>
      <c r="D242" s="20">
        <v>0</v>
      </c>
      <c r="E242" s="20">
        <v>0</v>
      </c>
      <c r="F242" s="20">
        <v>0</v>
      </c>
      <c r="G242" s="20">
        <v>0</v>
      </c>
      <c r="H242" s="20">
        <v>0</v>
      </c>
    </row>
    <row r="243" spans="1:8" x14ac:dyDescent="0.2">
      <c r="A243" s="12" t="s">
        <v>13</v>
      </c>
      <c r="B243" s="12" t="s">
        <v>30</v>
      </c>
      <c r="C243" s="13" t="s">
        <v>31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</row>
    <row r="244" spans="1:8" x14ac:dyDescent="0.2">
      <c r="A244" s="15" t="s">
        <v>13</v>
      </c>
      <c r="B244" s="15" t="s">
        <v>84</v>
      </c>
      <c r="C244" s="16" t="s">
        <v>85</v>
      </c>
      <c r="D244" s="17">
        <v>0</v>
      </c>
      <c r="E244" s="17">
        <v>0</v>
      </c>
      <c r="F244" s="17">
        <v>0</v>
      </c>
      <c r="G244" s="17">
        <v>0</v>
      </c>
      <c r="H244" s="17">
        <v>0</v>
      </c>
    </row>
    <row r="245" spans="1:8" x14ac:dyDescent="0.2">
      <c r="A245" s="18" t="s">
        <v>401</v>
      </c>
      <c r="B245" s="18" t="s">
        <v>370</v>
      </c>
      <c r="C245" s="19" t="s">
        <v>371</v>
      </c>
      <c r="D245" s="20">
        <v>0</v>
      </c>
      <c r="E245" s="20">
        <v>0</v>
      </c>
      <c r="F245" s="20">
        <v>0</v>
      </c>
      <c r="G245" s="20">
        <v>0</v>
      </c>
      <c r="H245" s="20">
        <v>0</v>
      </c>
    </row>
    <row r="246" spans="1:8" x14ac:dyDescent="0.2">
      <c r="A246" s="18" t="s">
        <v>402</v>
      </c>
      <c r="B246" s="18" t="s">
        <v>373</v>
      </c>
      <c r="C246" s="19" t="s">
        <v>374</v>
      </c>
      <c r="D246" s="20">
        <v>0</v>
      </c>
      <c r="E246" s="20">
        <v>0</v>
      </c>
      <c r="F246" s="20">
        <v>0</v>
      </c>
      <c r="G246" s="20">
        <v>0</v>
      </c>
      <c r="H246" s="20">
        <v>0</v>
      </c>
    </row>
    <row r="247" spans="1:8" x14ac:dyDescent="0.2">
      <c r="A247" s="18" t="s">
        <v>403</v>
      </c>
      <c r="B247" s="18" t="s">
        <v>376</v>
      </c>
      <c r="C247" s="19" t="s">
        <v>377</v>
      </c>
      <c r="D247" s="20">
        <v>0</v>
      </c>
      <c r="E247" s="20">
        <v>0</v>
      </c>
      <c r="F247" s="20">
        <v>0</v>
      </c>
      <c r="G247" s="20">
        <v>0</v>
      </c>
      <c r="H247" s="20">
        <v>0</v>
      </c>
    </row>
    <row r="248" spans="1:8" x14ac:dyDescent="0.2">
      <c r="A248" s="18" t="s">
        <v>404</v>
      </c>
      <c r="B248" s="18" t="s">
        <v>405</v>
      </c>
      <c r="C248" s="19" t="s">
        <v>406</v>
      </c>
      <c r="D248" s="20">
        <v>0</v>
      </c>
      <c r="E248" s="20">
        <v>0</v>
      </c>
      <c r="F248" s="20">
        <v>0</v>
      </c>
      <c r="G248" s="20">
        <v>0</v>
      </c>
      <c r="H248" s="20">
        <v>0</v>
      </c>
    </row>
    <row r="249" spans="1:8" x14ac:dyDescent="0.2">
      <c r="A249" s="18" t="s">
        <v>407</v>
      </c>
      <c r="B249" s="18" t="s">
        <v>382</v>
      </c>
      <c r="C249" s="19" t="s">
        <v>383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</row>
    <row r="250" spans="1:8" x14ac:dyDescent="0.2">
      <c r="A250" s="18" t="s">
        <v>408</v>
      </c>
      <c r="B250" s="18" t="s">
        <v>394</v>
      </c>
      <c r="C250" s="19" t="s">
        <v>395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</row>
    <row r="251" spans="1:8" x14ac:dyDescent="0.2">
      <c r="A251" s="12" t="s">
        <v>13</v>
      </c>
      <c r="B251" s="12" t="s">
        <v>42</v>
      </c>
      <c r="C251" s="13" t="s">
        <v>43</v>
      </c>
      <c r="D251" s="14">
        <v>5000</v>
      </c>
      <c r="E251" s="14">
        <v>0</v>
      </c>
      <c r="F251" s="14">
        <v>5000</v>
      </c>
      <c r="G251" s="14">
        <v>0</v>
      </c>
      <c r="H251" s="14">
        <v>5000</v>
      </c>
    </row>
    <row r="252" spans="1:8" x14ac:dyDescent="0.2">
      <c r="A252" s="15" t="s">
        <v>13</v>
      </c>
      <c r="B252" s="15" t="s">
        <v>44</v>
      </c>
      <c r="C252" s="16" t="s">
        <v>45</v>
      </c>
      <c r="D252" s="17">
        <v>5000</v>
      </c>
      <c r="E252" s="17">
        <v>0</v>
      </c>
      <c r="F252" s="17">
        <v>5000</v>
      </c>
      <c r="G252" s="17">
        <v>0</v>
      </c>
      <c r="H252" s="17">
        <v>5000</v>
      </c>
    </row>
    <row r="253" spans="1:8" x14ac:dyDescent="0.2">
      <c r="A253" s="21" t="s">
        <v>13</v>
      </c>
      <c r="B253" s="21" t="s">
        <v>46</v>
      </c>
      <c r="C253" s="22" t="s">
        <v>45</v>
      </c>
      <c r="D253" s="23">
        <v>5000</v>
      </c>
      <c r="E253" s="23">
        <v>0</v>
      </c>
      <c r="F253" s="23">
        <v>5000</v>
      </c>
      <c r="G253" s="23">
        <v>0</v>
      </c>
      <c r="H253" s="23">
        <v>5000</v>
      </c>
    </row>
    <row r="254" spans="1:8" x14ac:dyDescent="0.2">
      <c r="A254" s="24" t="s">
        <v>409</v>
      </c>
      <c r="B254" s="24" t="s">
        <v>388</v>
      </c>
      <c r="C254" s="25" t="s">
        <v>410</v>
      </c>
      <c r="D254" s="26">
        <v>5000</v>
      </c>
      <c r="E254" s="26">
        <v>0</v>
      </c>
      <c r="F254" s="26">
        <v>5000</v>
      </c>
      <c r="G254" s="26">
        <v>0</v>
      </c>
      <c r="H254" s="26">
        <v>5000</v>
      </c>
    </row>
    <row r="255" spans="1:8" x14ac:dyDescent="0.2">
      <c r="A255" s="24" t="s">
        <v>411</v>
      </c>
      <c r="B255" s="24" t="s">
        <v>388</v>
      </c>
      <c r="C255" s="25" t="s">
        <v>389</v>
      </c>
      <c r="D255" s="26">
        <v>0</v>
      </c>
      <c r="E255" s="26">
        <v>0</v>
      </c>
      <c r="F255" s="26">
        <v>0</v>
      </c>
      <c r="G255" s="26">
        <v>0</v>
      </c>
      <c r="H255" s="26">
        <v>0</v>
      </c>
    </row>
    <row r="256" spans="1:8" x14ac:dyDescent="0.2">
      <c r="A256" s="12" t="s">
        <v>13</v>
      </c>
      <c r="B256" s="12" t="s">
        <v>59</v>
      </c>
      <c r="C256" s="13" t="s">
        <v>60</v>
      </c>
      <c r="D256" s="14">
        <v>10000</v>
      </c>
      <c r="E256" s="14">
        <v>0</v>
      </c>
      <c r="F256" s="14">
        <v>10000</v>
      </c>
      <c r="G256" s="14">
        <v>0</v>
      </c>
      <c r="H256" s="14">
        <v>10000</v>
      </c>
    </row>
    <row r="257" spans="1:8" x14ac:dyDescent="0.2">
      <c r="A257" s="15" t="s">
        <v>13</v>
      </c>
      <c r="B257" s="15" t="s">
        <v>61</v>
      </c>
      <c r="C257" s="16" t="s">
        <v>62</v>
      </c>
      <c r="D257" s="17">
        <v>10000</v>
      </c>
      <c r="E257" s="17">
        <v>0</v>
      </c>
      <c r="F257" s="17">
        <v>10000</v>
      </c>
      <c r="G257" s="17">
        <v>0</v>
      </c>
      <c r="H257" s="17">
        <v>10000</v>
      </c>
    </row>
    <row r="258" spans="1:8" x14ac:dyDescent="0.2">
      <c r="A258" s="18" t="s">
        <v>412</v>
      </c>
      <c r="B258" s="18" t="s">
        <v>388</v>
      </c>
      <c r="C258" s="19" t="s">
        <v>389</v>
      </c>
      <c r="D258" s="20">
        <v>10000</v>
      </c>
      <c r="E258" s="20">
        <v>0</v>
      </c>
      <c r="F258" s="20">
        <v>10000</v>
      </c>
      <c r="G258" s="20">
        <v>0</v>
      </c>
      <c r="H258" s="20">
        <v>10000</v>
      </c>
    </row>
    <row r="259" spans="1:8" ht="22.5" x14ac:dyDescent="0.2">
      <c r="A259" s="9" t="s">
        <v>76</v>
      </c>
      <c r="B259" s="9" t="s">
        <v>92</v>
      </c>
      <c r="C259" s="10" t="s">
        <v>93</v>
      </c>
      <c r="D259" s="11">
        <v>80600</v>
      </c>
      <c r="E259" s="11">
        <v>0</v>
      </c>
      <c r="F259" s="11">
        <v>80600</v>
      </c>
      <c r="G259" s="11">
        <v>0</v>
      </c>
      <c r="H259" s="11">
        <v>80600</v>
      </c>
    </row>
    <row r="260" spans="1:8" x14ac:dyDescent="0.2">
      <c r="A260" s="12" t="s">
        <v>13</v>
      </c>
      <c r="B260" s="12" t="s">
        <v>42</v>
      </c>
      <c r="C260" s="13" t="s">
        <v>43</v>
      </c>
      <c r="D260" s="14">
        <v>80600</v>
      </c>
      <c r="E260" s="14">
        <v>0</v>
      </c>
      <c r="F260" s="14">
        <v>80600</v>
      </c>
      <c r="G260" s="14">
        <v>0</v>
      </c>
      <c r="H260" s="14">
        <v>80600</v>
      </c>
    </row>
    <row r="261" spans="1:8" x14ac:dyDescent="0.2">
      <c r="A261" s="15" t="s">
        <v>13</v>
      </c>
      <c r="B261" s="15" t="s">
        <v>44</v>
      </c>
      <c r="C261" s="16" t="s">
        <v>45</v>
      </c>
      <c r="D261" s="17">
        <v>80600</v>
      </c>
      <c r="E261" s="17">
        <v>0</v>
      </c>
      <c r="F261" s="17">
        <v>80600</v>
      </c>
      <c r="G261" s="17">
        <v>0</v>
      </c>
      <c r="H261" s="17">
        <v>80600</v>
      </c>
    </row>
    <row r="262" spans="1:8" x14ac:dyDescent="0.2">
      <c r="A262" s="21" t="s">
        <v>13</v>
      </c>
      <c r="B262" s="21" t="s">
        <v>46</v>
      </c>
      <c r="C262" s="22" t="s">
        <v>45</v>
      </c>
      <c r="D262" s="23">
        <v>80600</v>
      </c>
      <c r="E262" s="23">
        <v>0</v>
      </c>
      <c r="F262" s="23">
        <v>80600</v>
      </c>
      <c r="G262" s="23">
        <v>0</v>
      </c>
      <c r="H262" s="23">
        <v>80600</v>
      </c>
    </row>
    <row r="263" spans="1:8" x14ac:dyDescent="0.2">
      <c r="A263" s="24" t="s">
        <v>413</v>
      </c>
      <c r="B263" s="24" t="s">
        <v>203</v>
      </c>
      <c r="C263" s="25" t="s">
        <v>204</v>
      </c>
      <c r="D263" s="26">
        <v>10000</v>
      </c>
      <c r="E263" s="26">
        <v>0</v>
      </c>
      <c r="F263" s="26">
        <v>10000</v>
      </c>
      <c r="G263" s="26">
        <v>0</v>
      </c>
      <c r="H263" s="26">
        <v>10000</v>
      </c>
    </row>
    <row r="264" spans="1:8" x14ac:dyDescent="0.2">
      <c r="A264" s="24" t="s">
        <v>414</v>
      </c>
      <c r="B264" s="24" t="s">
        <v>370</v>
      </c>
      <c r="C264" s="25" t="s">
        <v>371</v>
      </c>
      <c r="D264" s="26">
        <v>47400</v>
      </c>
      <c r="E264" s="26">
        <v>0</v>
      </c>
      <c r="F264" s="26">
        <v>47400</v>
      </c>
      <c r="G264" s="26">
        <v>0</v>
      </c>
      <c r="H264" s="26">
        <v>47400</v>
      </c>
    </row>
    <row r="265" spans="1:8" x14ac:dyDescent="0.2">
      <c r="A265" s="24" t="s">
        <v>415</v>
      </c>
      <c r="B265" s="24" t="s">
        <v>382</v>
      </c>
      <c r="C265" s="25" t="s">
        <v>383</v>
      </c>
      <c r="D265" s="26">
        <v>19700</v>
      </c>
      <c r="E265" s="26">
        <v>0</v>
      </c>
      <c r="F265" s="26">
        <v>19700</v>
      </c>
      <c r="G265" s="26">
        <v>0</v>
      </c>
      <c r="H265" s="26">
        <v>19700</v>
      </c>
    </row>
    <row r="266" spans="1:8" x14ac:dyDescent="0.2">
      <c r="A266" s="24" t="s">
        <v>416</v>
      </c>
      <c r="B266" s="24" t="s">
        <v>388</v>
      </c>
      <c r="C266" s="25" t="s">
        <v>389</v>
      </c>
      <c r="D266" s="26">
        <v>1500</v>
      </c>
      <c r="E266" s="26">
        <v>0</v>
      </c>
      <c r="F266" s="26">
        <v>1500</v>
      </c>
      <c r="G266" s="26">
        <v>0</v>
      </c>
      <c r="H266" s="26">
        <v>1500</v>
      </c>
    </row>
    <row r="267" spans="1:8" x14ac:dyDescent="0.2">
      <c r="A267" s="24" t="s">
        <v>417</v>
      </c>
      <c r="B267" s="24" t="s">
        <v>391</v>
      </c>
      <c r="C267" s="25" t="s">
        <v>392</v>
      </c>
      <c r="D267" s="26">
        <v>2000</v>
      </c>
      <c r="E267" s="26">
        <v>0</v>
      </c>
      <c r="F267" s="26">
        <v>2000</v>
      </c>
      <c r="G267" s="26">
        <v>0</v>
      </c>
      <c r="H267" s="26">
        <v>2000</v>
      </c>
    </row>
    <row r="268" spans="1:8" ht="22.5" x14ac:dyDescent="0.2">
      <c r="A268" s="9" t="s">
        <v>76</v>
      </c>
      <c r="B268" s="9" t="s">
        <v>418</v>
      </c>
      <c r="C268" s="10" t="s">
        <v>98</v>
      </c>
      <c r="D268" s="11">
        <v>0</v>
      </c>
      <c r="E268" s="11">
        <v>0</v>
      </c>
      <c r="F268" s="11">
        <v>0</v>
      </c>
      <c r="G268" s="11">
        <v>0</v>
      </c>
      <c r="H268" s="11">
        <v>0</v>
      </c>
    </row>
    <row r="269" spans="1:8" x14ac:dyDescent="0.2">
      <c r="A269" s="12" t="s">
        <v>13</v>
      </c>
      <c r="B269" s="12" t="s">
        <v>42</v>
      </c>
      <c r="C269" s="13" t="s">
        <v>43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</row>
    <row r="270" spans="1:8" x14ac:dyDescent="0.2">
      <c r="A270" s="15" t="s">
        <v>13</v>
      </c>
      <c r="B270" s="15" t="s">
        <v>44</v>
      </c>
      <c r="C270" s="16" t="s">
        <v>45</v>
      </c>
      <c r="D270" s="17">
        <v>0</v>
      </c>
      <c r="E270" s="17">
        <v>0</v>
      </c>
      <c r="F270" s="17">
        <v>0</v>
      </c>
      <c r="G270" s="17">
        <v>0</v>
      </c>
      <c r="H270" s="17">
        <v>0</v>
      </c>
    </row>
    <row r="271" spans="1:8" x14ac:dyDescent="0.2">
      <c r="A271" s="21" t="s">
        <v>13</v>
      </c>
      <c r="B271" s="21" t="s">
        <v>46</v>
      </c>
      <c r="C271" s="22" t="s">
        <v>45</v>
      </c>
      <c r="D271" s="23">
        <v>0</v>
      </c>
      <c r="E271" s="23">
        <v>0</v>
      </c>
      <c r="F271" s="23">
        <v>0</v>
      </c>
      <c r="G271" s="23">
        <v>0</v>
      </c>
      <c r="H271" s="23">
        <v>0</v>
      </c>
    </row>
    <row r="272" spans="1:8" x14ac:dyDescent="0.2">
      <c r="A272" s="24" t="s">
        <v>419</v>
      </c>
      <c r="B272" s="24" t="s">
        <v>388</v>
      </c>
      <c r="C272" s="25" t="s">
        <v>389</v>
      </c>
      <c r="D272" s="26">
        <v>0</v>
      </c>
      <c r="E272" s="26">
        <v>0</v>
      </c>
      <c r="F272" s="26">
        <v>0</v>
      </c>
      <c r="G272" s="26">
        <v>0</v>
      </c>
      <c r="H272" s="26">
        <v>0</v>
      </c>
    </row>
    <row r="273" spans="1:10" ht="22.5" x14ac:dyDescent="0.2">
      <c r="A273" s="9" t="s">
        <v>76</v>
      </c>
      <c r="B273" s="9" t="s">
        <v>97</v>
      </c>
      <c r="C273" s="10" t="s">
        <v>98</v>
      </c>
      <c r="D273" s="11">
        <v>356000</v>
      </c>
      <c r="E273" s="11">
        <v>0</v>
      </c>
      <c r="F273" s="11">
        <v>356000</v>
      </c>
      <c r="G273" s="11">
        <f>H273-D273</f>
        <v>-158000</v>
      </c>
      <c r="H273" s="11">
        <f>H274+H277</f>
        <v>198000</v>
      </c>
    </row>
    <row r="274" spans="1:10" x14ac:dyDescent="0.2">
      <c r="A274" s="12" t="s">
        <v>13</v>
      </c>
      <c r="B274" s="12" t="s">
        <v>30</v>
      </c>
      <c r="C274" s="13" t="s">
        <v>31</v>
      </c>
      <c r="D274" s="14">
        <v>6000</v>
      </c>
      <c r="E274" s="14">
        <v>0</v>
      </c>
      <c r="F274" s="14">
        <v>6000</v>
      </c>
      <c r="G274" s="14">
        <f t="shared" ref="G274:G279" si="13">H274-D274</f>
        <v>0</v>
      </c>
      <c r="H274" s="14">
        <v>6000</v>
      </c>
    </row>
    <row r="275" spans="1:10" x14ac:dyDescent="0.2">
      <c r="A275" s="15" t="s">
        <v>13</v>
      </c>
      <c r="B275" s="15" t="s">
        <v>32</v>
      </c>
      <c r="C275" s="16" t="s">
        <v>33</v>
      </c>
      <c r="D275" s="17">
        <v>6000</v>
      </c>
      <c r="E275" s="17">
        <v>0</v>
      </c>
      <c r="F275" s="17">
        <v>6000</v>
      </c>
      <c r="G275" s="17">
        <f t="shared" si="13"/>
        <v>0</v>
      </c>
      <c r="H275" s="17">
        <v>6000</v>
      </c>
    </row>
    <row r="276" spans="1:10" x14ac:dyDescent="0.2">
      <c r="A276" s="18" t="s">
        <v>420</v>
      </c>
      <c r="B276" s="18" t="s">
        <v>388</v>
      </c>
      <c r="C276" s="19" t="s">
        <v>389</v>
      </c>
      <c r="D276" s="20">
        <v>6000</v>
      </c>
      <c r="E276" s="20">
        <v>0</v>
      </c>
      <c r="F276" s="20">
        <v>6000</v>
      </c>
      <c r="G276" s="20">
        <f t="shared" si="13"/>
        <v>0</v>
      </c>
      <c r="H276" s="20">
        <v>6000</v>
      </c>
    </row>
    <row r="277" spans="1:10" x14ac:dyDescent="0.2">
      <c r="A277" s="12" t="s">
        <v>13</v>
      </c>
      <c r="B277" s="12" t="s">
        <v>42</v>
      </c>
      <c r="C277" s="13" t="s">
        <v>43</v>
      </c>
      <c r="D277" s="14">
        <v>350000</v>
      </c>
      <c r="E277" s="14">
        <v>0</v>
      </c>
      <c r="F277" s="14">
        <v>350000</v>
      </c>
      <c r="G277" s="14">
        <f t="shared" ref="G277:G278" si="14">H277-D277</f>
        <v>-158000</v>
      </c>
      <c r="H277" s="14">
        <f t="shared" ref="H277:H278" si="15">H278</f>
        <v>192000</v>
      </c>
      <c r="J277" s="1" t="s">
        <v>466</v>
      </c>
    </row>
    <row r="278" spans="1:10" x14ac:dyDescent="0.2">
      <c r="A278" s="15" t="s">
        <v>13</v>
      </c>
      <c r="B278" s="15" t="s">
        <v>44</v>
      </c>
      <c r="C278" s="16" t="s">
        <v>45</v>
      </c>
      <c r="D278" s="17">
        <v>350000</v>
      </c>
      <c r="E278" s="17">
        <v>0</v>
      </c>
      <c r="F278" s="17">
        <v>350000</v>
      </c>
      <c r="G278" s="17">
        <f t="shared" si="14"/>
        <v>-158000</v>
      </c>
      <c r="H278" s="17">
        <f t="shared" si="15"/>
        <v>192000</v>
      </c>
    </row>
    <row r="279" spans="1:10" x14ac:dyDescent="0.2">
      <c r="A279" s="21" t="s">
        <v>13</v>
      </c>
      <c r="B279" s="21" t="s">
        <v>46</v>
      </c>
      <c r="C279" s="22" t="s">
        <v>45</v>
      </c>
      <c r="D279" s="23">
        <v>350000</v>
      </c>
      <c r="E279" s="23">
        <v>0</v>
      </c>
      <c r="F279" s="23">
        <v>350000</v>
      </c>
      <c r="G279" s="23">
        <f t="shared" si="13"/>
        <v>-158000</v>
      </c>
      <c r="H279" s="23">
        <f>H280</f>
        <v>192000</v>
      </c>
    </row>
    <row r="280" spans="1:10" x14ac:dyDescent="0.2">
      <c r="A280" s="24" t="s">
        <v>421</v>
      </c>
      <c r="B280" s="24" t="s">
        <v>388</v>
      </c>
      <c r="C280" s="25" t="s">
        <v>389</v>
      </c>
      <c r="D280" s="26">
        <v>350000</v>
      </c>
      <c r="E280" s="26">
        <v>0</v>
      </c>
      <c r="F280" s="26">
        <v>350000</v>
      </c>
      <c r="G280" s="26">
        <f>H280-D280</f>
        <v>-158000</v>
      </c>
      <c r="H280" s="26">
        <v>192000</v>
      </c>
    </row>
    <row r="281" spans="1:10" ht="22.5" x14ac:dyDescent="0.2">
      <c r="A281" s="9" t="s">
        <v>101</v>
      </c>
      <c r="B281" s="9" t="s">
        <v>102</v>
      </c>
      <c r="C281" s="10" t="s">
        <v>103</v>
      </c>
      <c r="D281" s="11">
        <v>20000</v>
      </c>
      <c r="E281" s="11">
        <v>0</v>
      </c>
      <c r="F281" s="11">
        <v>20000</v>
      </c>
      <c r="G281" s="11">
        <f t="shared" ref="G281:G284" si="16">H281-D281</f>
        <v>-9500</v>
      </c>
      <c r="H281" s="11">
        <v>10500</v>
      </c>
    </row>
    <row r="282" spans="1:10" x14ac:dyDescent="0.2">
      <c r="A282" s="12" t="s">
        <v>13</v>
      </c>
      <c r="B282" s="12" t="s">
        <v>30</v>
      </c>
      <c r="C282" s="13" t="s">
        <v>31</v>
      </c>
      <c r="D282" s="14">
        <v>20000</v>
      </c>
      <c r="E282" s="14">
        <v>0</v>
      </c>
      <c r="F282" s="14">
        <v>20000</v>
      </c>
      <c r="G282" s="14">
        <f t="shared" si="16"/>
        <v>-9500</v>
      </c>
      <c r="H282" s="14">
        <v>10500</v>
      </c>
    </row>
    <row r="283" spans="1:10" x14ac:dyDescent="0.2">
      <c r="A283" s="15" t="s">
        <v>13</v>
      </c>
      <c r="B283" s="15" t="s">
        <v>32</v>
      </c>
      <c r="C283" s="16" t="s">
        <v>33</v>
      </c>
      <c r="D283" s="17">
        <v>20000</v>
      </c>
      <c r="E283" s="17">
        <v>0</v>
      </c>
      <c r="F283" s="17">
        <v>20000</v>
      </c>
      <c r="G283" s="17">
        <f t="shared" si="16"/>
        <v>-9500</v>
      </c>
      <c r="H283" s="17">
        <v>10500</v>
      </c>
    </row>
    <row r="284" spans="1:10" x14ac:dyDescent="0.2">
      <c r="A284" s="18" t="s">
        <v>422</v>
      </c>
      <c r="B284" s="18" t="s">
        <v>288</v>
      </c>
      <c r="C284" s="19" t="s">
        <v>289</v>
      </c>
      <c r="D284" s="20">
        <v>20000</v>
      </c>
      <c r="E284" s="20">
        <v>0</v>
      </c>
      <c r="F284" s="20">
        <v>20000</v>
      </c>
      <c r="G284" s="20">
        <f t="shared" si="16"/>
        <v>-9500</v>
      </c>
      <c r="H284" s="20">
        <v>10500</v>
      </c>
    </row>
    <row r="285" spans="1:10" ht="22.5" x14ac:dyDescent="0.2">
      <c r="A285" s="9" t="s">
        <v>101</v>
      </c>
      <c r="B285" s="9" t="s">
        <v>106</v>
      </c>
      <c r="C285" s="10" t="s">
        <v>107</v>
      </c>
      <c r="D285" s="11">
        <v>0</v>
      </c>
      <c r="E285" s="11">
        <v>0</v>
      </c>
      <c r="F285" s="11">
        <v>0</v>
      </c>
      <c r="G285" s="11">
        <v>0</v>
      </c>
      <c r="H285" s="11">
        <v>0</v>
      </c>
    </row>
    <row r="286" spans="1:10" x14ac:dyDescent="0.2">
      <c r="A286" s="12" t="s">
        <v>13</v>
      </c>
      <c r="B286" s="12" t="s">
        <v>42</v>
      </c>
      <c r="C286" s="13" t="s">
        <v>43</v>
      </c>
      <c r="D286" s="14">
        <v>0</v>
      </c>
      <c r="E286" s="14">
        <v>0</v>
      </c>
      <c r="F286" s="14">
        <v>0</v>
      </c>
      <c r="G286" s="14">
        <v>0</v>
      </c>
      <c r="H286" s="14">
        <v>0</v>
      </c>
    </row>
    <row r="287" spans="1:10" x14ac:dyDescent="0.2">
      <c r="A287" s="15" t="s">
        <v>13</v>
      </c>
      <c r="B287" s="15" t="s">
        <v>108</v>
      </c>
      <c r="C287" s="16" t="s">
        <v>109</v>
      </c>
      <c r="D287" s="17">
        <v>0</v>
      </c>
      <c r="E287" s="17">
        <v>0</v>
      </c>
      <c r="F287" s="17">
        <v>0</v>
      </c>
      <c r="G287" s="17">
        <v>0</v>
      </c>
      <c r="H287" s="17">
        <v>0</v>
      </c>
    </row>
    <row r="288" spans="1:10" x14ac:dyDescent="0.2">
      <c r="A288" s="21" t="s">
        <v>13</v>
      </c>
      <c r="B288" s="21" t="s">
        <v>110</v>
      </c>
      <c r="C288" s="22" t="s">
        <v>111</v>
      </c>
      <c r="D288" s="23">
        <v>0</v>
      </c>
      <c r="E288" s="23">
        <v>0</v>
      </c>
      <c r="F288" s="23">
        <v>0</v>
      </c>
      <c r="G288" s="23">
        <v>0</v>
      </c>
      <c r="H288" s="23">
        <v>0</v>
      </c>
    </row>
    <row r="289" spans="1:8" x14ac:dyDescent="0.2">
      <c r="A289" s="24" t="s">
        <v>423</v>
      </c>
      <c r="B289" s="24" t="s">
        <v>211</v>
      </c>
      <c r="C289" s="25" t="s">
        <v>212</v>
      </c>
      <c r="D289" s="26">
        <v>0</v>
      </c>
      <c r="E289" s="26">
        <v>0</v>
      </c>
      <c r="F289" s="26">
        <v>0</v>
      </c>
      <c r="G289" s="26">
        <v>0</v>
      </c>
      <c r="H289" s="26">
        <v>0</v>
      </c>
    </row>
    <row r="290" spans="1:8" x14ac:dyDescent="0.2">
      <c r="A290" s="24" t="s">
        <v>424</v>
      </c>
      <c r="B290" s="24" t="s">
        <v>214</v>
      </c>
      <c r="C290" s="25" t="s">
        <v>215</v>
      </c>
      <c r="D290" s="26">
        <v>0</v>
      </c>
      <c r="E290" s="26">
        <v>0</v>
      </c>
      <c r="F290" s="26">
        <v>0</v>
      </c>
      <c r="G290" s="26">
        <v>0</v>
      </c>
      <c r="H290" s="26">
        <v>0</v>
      </c>
    </row>
    <row r="291" spans="1:8" x14ac:dyDescent="0.2">
      <c r="A291" s="24" t="s">
        <v>425</v>
      </c>
      <c r="B291" s="24" t="s">
        <v>217</v>
      </c>
      <c r="C291" s="25" t="s">
        <v>218</v>
      </c>
      <c r="D291" s="26">
        <v>0</v>
      </c>
      <c r="E291" s="26">
        <v>0</v>
      </c>
      <c r="F291" s="26">
        <v>0</v>
      </c>
      <c r="G291" s="26">
        <v>0</v>
      </c>
      <c r="H291" s="26">
        <v>0</v>
      </c>
    </row>
    <row r="292" spans="1:8" x14ac:dyDescent="0.2">
      <c r="A292" s="24" t="s">
        <v>426</v>
      </c>
      <c r="B292" s="24" t="s">
        <v>220</v>
      </c>
      <c r="C292" s="25" t="s">
        <v>221</v>
      </c>
      <c r="D292" s="26">
        <v>0</v>
      </c>
      <c r="E292" s="26">
        <v>0</v>
      </c>
      <c r="F292" s="26">
        <v>0</v>
      </c>
      <c r="G292" s="26">
        <v>0</v>
      </c>
      <c r="H292" s="26">
        <v>0</v>
      </c>
    </row>
    <row r="293" spans="1:8" x14ac:dyDescent="0.2">
      <c r="A293" s="24" t="s">
        <v>427</v>
      </c>
      <c r="B293" s="24" t="s">
        <v>144</v>
      </c>
      <c r="C293" s="25" t="s">
        <v>145</v>
      </c>
      <c r="D293" s="26">
        <v>0</v>
      </c>
      <c r="E293" s="26">
        <v>0</v>
      </c>
      <c r="F293" s="26">
        <v>0</v>
      </c>
      <c r="G293" s="26">
        <v>0</v>
      </c>
      <c r="H293" s="26">
        <v>0</v>
      </c>
    </row>
    <row r="294" spans="1:8" x14ac:dyDescent="0.2">
      <c r="A294" s="24" t="s">
        <v>428</v>
      </c>
      <c r="B294" s="24" t="s">
        <v>224</v>
      </c>
      <c r="C294" s="25" t="s">
        <v>225</v>
      </c>
      <c r="D294" s="26">
        <v>0</v>
      </c>
      <c r="E294" s="26">
        <v>0</v>
      </c>
      <c r="F294" s="26">
        <v>0</v>
      </c>
      <c r="G294" s="26">
        <v>0</v>
      </c>
      <c r="H294" s="26">
        <v>0</v>
      </c>
    </row>
    <row r="295" spans="1:8" x14ac:dyDescent="0.2">
      <c r="A295" s="24" t="s">
        <v>429</v>
      </c>
      <c r="B295" s="24" t="s">
        <v>185</v>
      </c>
      <c r="C295" s="25" t="s">
        <v>186</v>
      </c>
      <c r="D295" s="26">
        <v>0</v>
      </c>
      <c r="E295" s="26">
        <v>0</v>
      </c>
      <c r="F295" s="26">
        <v>0</v>
      </c>
      <c r="G295" s="26">
        <v>0</v>
      </c>
      <c r="H295" s="26">
        <v>0</v>
      </c>
    </row>
    <row r="296" spans="1:8" x14ac:dyDescent="0.2">
      <c r="A296" s="24" t="s">
        <v>430</v>
      </c>
      <c r="B296" s="24" t="s">
        <v>194</v>
      </c>
      <c r="C296" s="25" t="s">
        <v>195</v>
      </c>
      <c r="D296" s="26">
        <v>0</v>
      </c>
      <c r="E296" s="26">
        <v>0</v>
      </c>
      <c r="F296" s="26">
        <v>0</v>
      </c>
      <c r="G296" s="26">
        <v>0</v>
      </c>
      <c r="H296" s="26">
        <v>0</v>
      </c>
    </row>
    <row r="297" spans="1:8" ht="22.5" x14ac:dyDescent="0.2">
      <c r="A297" s="9" t="s">
        <v>101</v>
      </c>
      <c r="B297" s="9" t="s">
        <v>115</v>
      </c>
      <c r="C297" s="10" t="s">
        <v>116</v>
      </c>
      <c r="D297" s="11">
        <v>43000</v>
      </c>
      <c r="E297" s="11">
        <v>0</v>
      </c>
      <c r="F297" s="11">
        <v>43000</v>
      </c>
      <c r="G297" s="11">
        <v>0</v>
      </c>
      <c r="H297" s="11">
        <v>43000</v>
      </c>
    </row>
    <row r="298" spans="1:8" x14ac:dyDescent="0.2">
      <c r="A298" s="12" t="s">
        <v>13</v>
      </c>
      <c r="B298" s="12" t="s">
        <v>42</v>
      </c>
      <c r="C298" s="13" t="s">
        <v>43</v>
      </c>
      <c r="D298" s="14">
        <v>43000</v>
      </c>
      <c r="E298" s="14">
        <v>0</v>
      </c>
      <c r="F298" s="14">
        <v>43000</v>
      </c>
      <c r="G298" s="14">
        <v>0</v>
      </c>
      <c r="H298" s="14">
        <v>43000</v>
      </c>
    </row>
    <row r="299" spans="1:8" x14ac:dyDescent="0.2">
      <c r="A299" s="15" t="s">
        <v>13</v>
      </c>
      <c r="B299" s="15" t="s">
        <v>44</v>
      </c>
      <c r="C299" s="16" t="s">
        <v>45</v>
      </c>
      <c r="D299" s="17">
        <v>43000</v>
      </c>
      <c r="E299" s="17">
        <v>0</v>
      </c>
      <c r="F299" s="17">
        <v>43000</v>
      </c>
      <c r="G299" s="17">
        <v>0</v>
      </c>
      <c r="H299" s="17">
        <v>43000</v>
      </c>
    </row>
    <row r="300" spans="1:8" x14ac:dyDescent="0.2">
      <c r="A300" s="21" t="s">
        <v>13</v>
      </c>
      <c r="B300" s="21" t="s">
        <v>117</v>
      </c>
      <c r="C300" s="22" t="s">
        <v>118</v>
      </c>
      <c r="D300" s="23">
        <v>43000</v>
      </c>
      <c r="E300" s="23">
        <v>0</v>
      </c>
      <c r="F300" s="23">
        <v>43000</v>
      </c>
      <c r="G300" s="23">
        <v>0</v>
      </c>
      <c r="H300" s="23">
        <v>43000</v>
      </c>
    </row>
    <row r="301" spans="1:8" x14ac:dyDescent="0.2">
      <c r="A301" s="24" t="s">
        <v>431</v>
      </c>
      <c r="B301" s="24" t="s">
        <v>288</v>
      </c>
      <c r="C301" s="25" t="s">
        <v>289</v>
      </c>
      <c r="D301" s="26">
        <v>43000</v>
      </c>
      <c r="E301" s="26">
        <v>0</v>
      </c>
      <c r="F301" s="26">
        <v>43000</v>
      </c>
      <c r="G301" s="26">
        <v>0</v>
      </c>
      <c r="H301" s="26">
        <v>43000</v>
      </c>
    </row>
    <row r="302" spans="1:8" ht="22.5" x14ac:dyDescent="0.2">
      <c r="A302" s="9" t="s">
        <v>101</v>
      </c>
      <c r="B302" s="9" t="s">
        <v>121</v>
      </c>
      <c r="C302" s="10" t="s">
        <v>122</v>
      </c>
      <c r="D302" s="11">
        <v>75400</v>
      </c>
      <c r="E302" s="11">
        <v>57820.01</v>
      </c>
      <c r="F302" s="11">
        <v>17579.990000000002</v>
      </c>
      <c r="G302" s="11">
        <f>G303+G308+G311</f>
        <v>23662</v>
      </c>
      <c r="H302" s="11">
        <f>H303+H308+H311</f>
        <v>99062</v>
      </c>
    </row>
    <row r="303" spans="1:8" x14ac:dyDescent="0.2">
      <c r="A303" s="12" t="s">
        <v>13</v>
      </c>
      <c r="B303" s="12" t="s">
        <v>23</v>
      </c>
      <c r="C303" s="13" t="s">
        <v>24</v>
      </c>
      <c r="D303" s="14">
        <v>0</v>
      </c>
      <c r="E303" s="14">
        <v>0</v>
      </c>
      <c r="F303" s="14">
        <v>0</v>
      </c>
      <c r="G303" s="14">
        <f>G304</f>
        <v>3702</v>
      </c>
      <c r="H303" s="14">
        <f>H304</f>
        <v>3702</v>
      </c>
    </row>
    <row r="304" spans="1:8" x14ac:dyDescent="0.2">
      <c r="A304" s="15" t="s">
        <v>13</v>
      </c>
      <c r="B304" s="15" t="s">
        <v>25</v>
      </c>
      <c r="C304" s="16" t="s">
        <v>26</v>
      </c>
      <c r="D304" s="17">
        <v>0</v>
      </c>
      <c r="E304" s="17">
        <v>0</v>
      </c>
      <c r="F304" s="17">
        <v>0</v>
      </c>
      <c r="G304" s="17">
        <f>SUM(G305:G306)</f>
        <v>3702</v>
      </c>
      <c r="H304" s="17">
        <f>SUM(H305:H306)</f>
        <v>3702</v>
      </c>
    </row>
    <row r="305" spans="1:10" x14ac:dyDescent="0.2">
      <c r="A305" s="89" t="s">
        <v>465</v>
      </c>
      <c r="B305" s="24" t="s">
        <v>211</v>
      </c>
      <c r="C305" s="25" t="s">
        <v>212</v>
      </c>
      <c r="D305" s="26">
        <v>0</v>
      </c>
      <c r="E305" s="26">
        <v>0</v>
      </c>
      <c r="F305" s="26">
        <v>0</v>
      </c>
      <c r="G305" s="26">
        <f>H305-D305</f>
        <v>3000</v>
      </c>
      <c r="H305" s="26">
        <v>3000</v>
      </c>
    </row>
    <row r="306" spans="1:10" x14ac:dyDescent="0.2">
      <c r="A306" s="89" t="s">
        <v>465</v>
      </c>
      <c r="B306" s="24" t="s">
        <v>224</v>
      </c>
      <c r="C306" s="25" t="s">
        <v>225</v>
      </c>
      <c r="D306" s="26">
        <v>0</v>
      </c>
      <c r="E306" s="26">
        <v>0</v>
      </c>
      <c r="F306" s="26">
        <v>0</v>
      </c>
      <c r="G306" s="26">
        <f>H306-D306</f>
        <v>702</v>
      </c>
      <c r="H306" s="26">
        <v>702</v>
      </c>
    </row>
    <row r="307" spans="1:10" x14ac:dyDescent="0.2">
      <c r="A307" s="12" t="s">
        <v>13</v>
      </c>
      <c r="B307" s="12" t="s">
        <v>42</v>
      </c>
      <c r="C307" s="13" t="s">
        <v>43</v>
      </c>
      <c r="D307" s="14">
        <v>75400</v>
      </c>
      <c r="E307" s="14">
        <v>57820.01</v>
      </c>
      <c r="F307" s="14">
        <v>17579.990000000002</v>
      </c>
      <c r="G307" s="14">
        <f>G308+G311</f>
        <v>19960</v>
      </c>
      <c r="H307" s="14">
        <f>H308+H311</f>
        <v>95360</v>
      </c>
    </row>
    <row r="308" spans="1:10" x14ac:dyDescent="0.2">
      <c r="A308" s="15" t="s">
        <v>13</v>
      </c>
      <c r="B308" s="15" t="s">
        <v>44</v>
      </c>
      <c r="C308" s="16" t="s">
        <v>45</v>
      </c>
      <c r="D308" s="17">
        <v>1500</v>
      </c>
      <c r="E308" s="17">
        <v>0</v>
      </c>
      <c r="F308" s="17">
        <v>1500</v>
      </c>
      <c r="G308" s="17">
        <v>0</v>
      </c>
      <c r="H308" s="17">
        <v>1500</v>
      </c>
    </row>
    <row r="309" spans="1:10" x14ac:dyDescent="0.2">
      <c r="A309" s="21" t="s">
        <v>13</v>
      </c>
      <c r="B309" s="21" t="s">
        <v>46</v>
      </c>
      <c r="C309" s="22" t="s">
        <v>45</v>
      </c>
      <c r="D309" s="23">
        <v>1500</v>
      </c>
      <c r="E309" s="23">
        <v>0</v>
      </c>
      <c r="F309" s="23">
        <v>1500</v>
      </c>
      <c r="G309" s="23">
        <v>0</v>
      </c>
      <c r="H309" s="23">
        <v>1500</v>
      </c>
    </row>
    <row r="310" spans="1:10" x14ac:dyDescent="0.2">
      <c r="A310" s="24" t="s">
        <v>432</v>
      </c>
      <c r="B310" s="24" t="s">
        <v>214</v>
      </c>
      <c r="C310" s="25" t="s">
        <v>215</v>
      </c>
      <c r="D310" s="26">
        <v>1500</v>
      </c>
      <c r="E310" s="26">
        <v>0</v>
      </c>
      <c r="F310" s="26">
        <v>1500</v>
      </c>
      <c r="G310" s="26">
        <v>0</v>
      </c>
      <c r="H310" s="26">
        <v>1500</v>
      </c>
    </row>
    <row r="311" spans="1:10" ht="22.5" x14ac:dyDescent="0.2">
      <c r="A311" s="15" t="s">
        <v>13</v>
      </c>
      <c r="B311" s="15" t="s">
        <v>125</v>
      </c>
      <c r="C311" s="16" t="s">
        <v>126</v>
      </c>
      <c r="D311" s="17">
        <v>73900</v>
      </c>
      <c r="E311" s="17">
        <v>57820.01</v>
      </c>
      <c r="F311" s="17">
        <v>16079.99</v>
      </c>
      <c r="G311" s="17">
        <f>G312</f>
        <v>19960</v>
      </c>
      <c r="H311" s="17">
        <f>H312</f>
        <v>93860</v>
      </c>
    </row>
    <row r="312" spans="1:10" ht="22.5" x14ac:dyDescent="0.2">
      <c r="A312" s="21" t="s">
        <v>13</v>
      </c>
      <c r="B312" s="21" t="s">
        <v>127</v>
      </c>
      <c r="C312" s="22" t="s">
        <v>126</v>
      </c>
      <c r="D312" s="23">
        <v>73900</v>
      </c>
      <c r="E312" s="23">
        <v>57820.01</v>
      </c>
      <c r="F312" s="23">
        <v>16079.99</v>
      </c>
      <c r="G312" s="23">
        <f>SUM(G313:G315)</f>
        <v>19960</v>
      </c>
      <c r="H312" s="23">
        <f>SUM(H313:H315)</f>
        <v>93860</v>
      </c>
      <c r="I312" s="85"/>
    </row>
    <row r="313" spans="1:10" x14ac:dyDescent="0.2">
      <c r="A313" s="24" t="s">
        <v>433</v>
      </c>
      <c r="B313" s="24" t="s">
        <v>211</v>
      </c>
      <c r="C313" s="25" t="s">
        <v>212</v>
      </c>
      <c r="D313" s="26">
        <v>57500</v>
      </c>
      <c r="E313" s="26">
        <v>49420.01</v>
      </c>
      <c r="F313" s="26">
        <v>8079.99</v>
      </c>
      <c r="G313" s="26">
        <f>H313-D313</f>
        <v>23061</v>
      </c>
      <c r="H313" s="26">
        <v>80561</v>
      </c>
      <c r="I313" s="85"/>
      <c r="J313" s="73"/>
    </row>
    <row r="314" spans="1:10" x14ac:dyDescent="0.2">
      <c r="A314" s="24" t="s">
        <v>434</v>
      </c>
      <c r="B314" s="24" t="s">
        <v>217</v>
      </c>
      <c r="C314" s="25" t="s">
        <v>218</v>
      </c>
      <c r="D314" s="26">
        <v>9500</v>
      </c>
      <c r="E314" s="26">
        <v>0</v>
      </c>
      <c r="F314" s="26">
        <v>9500</v>
      </c>
      <c r="G314" s="26">
        <f>H314-D314</f>
        <v>-9500</v>
      </c>
      <c r="H314" s="26">
        <v>0</v>
      </c>
    </row>
    <row r="315" spans="1:10" x14ac:dyDescent="0.2">
      <c r="A315" s="24" t="s">
        <v>435</v>
      </c>
      <c r="B315" s="24" t="s">
        <v>224</v>
      </c>
      <c r="C315" s="25" t="s">
        <v>225</v>
      </c>
      <c r="D315" s="26">
        <v>6900</v>
      </c>
      <c r="E315" s="26">
        <v>8400</v>
      </c>
      <c r="F315" s="26">
        <v>-1500</v>
      </c>
      <c r="G315" s="26">
        <f>H315-D315</f>
        <v>6399</v>
      </c>
      <c r="H315" s="26">
        <v>13299</v>
      </c>
      <c r="I315" s="85"/>
    </row>
    <row r="316" spans="1:10" ht="22.5" x14ac:dyDescent="0.2">
      <c r="A316" s="9" t="s">
        <v>101</v>
      </c>
      <c r="B316" s="9" t="s">
        <v>131</v>
      </c>
      <c r="C316" s="10" t="s">
        <v>132</v>
      </c>
      <c r="D316" s="11">
        <v>184500</v>
      </c>
      <c r="E316" s="11">
        <v>133805.72</v>
      </c>
      <c r="F316" s="11">
        <v>50694.28</v>
      </c>
      <c r="G316" s="11">
        <v>0</v>
      </c>
      <c r="H316" s="11">
        <v>184500</v>
      </c>
    </row>
    <row r="317" spans="1:10" x14ac:dyDescent="0.2">
      <c r="A317" s="12" t="s">
        <v>13</v>
      </c>
      <c r="B317" s="12" t="s">
        <v>42</v>
      </c>
      <c r="C317" s="13" t="s">
        <v>43</v>
      </c>
      <c r="D317" s="14">
        <v>184500</v>
      </c>
      <c r="E317" s="14">
        <v>133805.72</v>
      </c>
      <c r="F317" s="14">
        <v>50694.28</v>
      </c>
      <c r="G317" s="14">
        <v>0</v>
      </c>
      <c r="H317" s="14">
        <v>184500</v>
      </c>
    </row>
    <row r="318" spans="1:10" x14ac:dyDescent="0.2">
      <c r="A318" s="15" t="s">
        <v>13</v>
      </c>
      <c r="B318" s="15" t="s">
        <v>108</v>
      </c>
      <c r="C318" s="16" t="s">
        <v>109</v>
      </c>
      <c r="D318" s="17">
        <v>184500</v>
      </c>
      <c r="E318" s="17">
        <v>133805.72</v>
      </c>
      <c r="F318" s="17">
        <v>50694.28</v>
      </c>
      <c r="G318" s="17">
        <v>0</v>
      </c>
      <c r="H318" s="17">
        <v>184500</v>
      </c>
    </row>
    <row r="319" spans="1:10" x14ac:dyDescent="0.2">
      <c r="A319" s="21" t="s">
        <v>13</v>
      </c>
      <c r="B319" s="21" t="s">
        <v>110</v>
      </c>
      <c r="C319" s="22" t="s">
        <v>111</v>
      </c>
      <c r="D319" s="23">
        <v>184500</v>
      </c>
      <c r="E319" s="23">
        <v>133805.72</v>
      </c>
      <c r="F319" s="23">
        <v>50694.28</v>
      </c>
      <c r="G319" s="23">
        <v>0</v>
      </c>
      <c r="H319" s="23">
        <v>184500</v>
      </c>
    </row>
    <row r="320" spans="1:10" x14ac:dyDescent="0.2">
      <c r="A320" s="24" t="s">
        <v>436</v>
      </c>
      <c r="B320" s="24" t="s">
        <v>211</v>
      </c>
      <c r="C320" s="25" t="s">
        <v>212</v>
      </c>
      <c r="D320" s="26">
        <v>137500</v>
      </c>
      <c r="E320" s="26">
        <v>103859.79</v>
      </c>
      <c r="F320" s="26">
        <v>33640.21</v>
      </c>
      <c r="G320" s="26">
        <v>0</v>
      </c>
      <c r="H320" s="26">
        <v>137500</v>
      </c>
    </row>
    <row r="321" spans="1:11" x14ac:dyDescent="0.2">
      <c r="A321" s="24" t="s">
        <v>437</v>
      </c>
      <c r="B321" s="24" t="s">
        <v>214</v>
      </c>
      <c r="C321" s="25" t="s">
        <v>215</v>
      </c>
      <c r="D321" s="26">
        <v>14000</v>
      </c>
      <c r="E321" s="26">
        <v>9474.75</v>
      </c>
      <c r="F321" s="26">
        <v>4525.25</v>
      </c>
      <c r="G321" s="26">
        <v>0</v>
      </c>
      <c r="H321" s="26">
        <v>14000</v>
      </c>
    </row>
    <row r="322" spans="1:11" x14ac:dyDescent="0.2">
      <c r="A322" s="24" t="s">
        <v>438</v>
      </c>
      <c r="B322" s="24" t="s">
        <v>217</v>
      </c>
      <c r="C322" s="25" t="s">
        <v>218</v>
      </c>
      <c r="D322" s="26">
        <v>22600</v>
      </c>
      <c r="E322" s="26">
        <v>17136.88</v>
      </c>
      <c r="F322" s="26">
        <v>5463.12</v>
      </c>
      <c r="G322" s="26">
        <v>0</v>
      </c>
      <c r="H322" s="26">
        <v>22600</v>
      </c>
    </row>
    <row r="323" spans="1:11" x14ac:dyDescent="0.2">
      <c r="A323" s="24" t="s">
        <v>439</v>
      </c>
      <c r="B323" s="24" t="s">
        <v>224</v>
      </c>
      <c r="C323" s="25" t="s">
        <v>225</v>
      </c>
      <c r="D323" s="26">
        <v>10400</v>
      </c>
      <c r="E323" s="26">
        <v>3334.3</v>
      </c>
      <c r="F323" s="26">
        <v>7065.7</v>
      </c>
      <c r="G323" s="26">
        <v>0</v>
      </c>
      <c r="H323" s="26">
        <v>10400</v>
      </c>
    </row>
    <row r="324" spans="1:11" s="77" customFormat="1" ht="22.5" x14ac:dyDescent="0.2">
      <c r="A324" s="86" t="s">
        <v>101</v>
      </c>
      <c r="B324" s="86" t="s">
        <v>472</v>
      </c>
      <c r="C324" s="87" t="s">
        <v>471</v>
      </c>
      <c r="D324" s="88">
        <v>0</v>
      </c>
      <c r="E324" s="88">
        <v>0</v>
      </c>
      <c r="F324" s="88">
        <v>0</v>
      </c>
      <c r="G324" s="88">
        <v>126845</v>
      </c>
      <c r="H324" s="88">
        <v>126845</v>
      </c>
      <c r="I324" s="89"/>
    </row>
    <row r="325" spans="1:11" ht="15" x14ac:dyDescent="0.25">
      <c r="A325" s="12" t="s">
        <v>13</v>
      </c>
      <c r="B325" s="12" t="s">
        <v>42</v>
      </c>
      <c r="C325" s="13" t="s">
        <v>43</v>
      </c>
      <c r="D325" s="14">
        <v>0</v>
      </c>
      <c r="E325" s="14">
        <v>0</v>
      </c>
      <c r="F325" s="14">
        <v>0</v>
      </c>
      <c r="G325" s="14">
        <v>126845</v>
      </c>
      <c r="H325" s="14">
        <v>126845</v>
      </c>
      <c r="K325" s="94"/>
    </row>
    <row r="326" spans="1:11" x14ac:dyDescent="0.2">
      <c r="A326" s="15" t="s">
        <v>13</v>
      </c>
      <c r="B326" s="15" t="s">
        <v>108</v>
      </c>
      <c r="C326" s="16" t="s">
        <v>109</v>
      </c>
      <c r="D326" s="17">
        <v>0</v>
      </c>
      <c r="E326" s="17">
        <v>0</v>
      </c>
      <c r="F326" s="17">
        <v>0</v>
      </c>
      <c r="G326" s="17">
        <v>126845</v>
      </c>
      <c r="H326" s="17">
        <v>126845</v>
      </c>
    </row>
    <row r="327" spans="1:11" x14ac:dyDescent="0.2">
      <c r="A327" s="21" t="s">
        <v>13</v>
      </c>
      <c r="B327" s="21" t="s">
        <v>110</v>
      </c>
      <c r="C327" s="22" t="s">
        <v>111</v>
      </c>
      <c r="D327" s="23">
        <v>0</v>
      </c>
      <c r="E327" s="23">
        <v>0</v>
      </c>
      <c r="F327" s="23">
        <v>0</v>
      </c>
      <c r="G327" s="23">
        <v>126845</v>
      </c>
      <c r="H327" s="23">
        <v>126845</v>
      </c>
      <c r="I327" s="90"/>
      <c r="K327" s="95"/>
    </row>
    <row r="328" spans="1:11" x14ac:dyDescent="0.2">
      <c r="A328" s="91" t="s">
        <v>474</v>
      </c>
      <c r="B328" s="24" t="s">
        <v>211</v>
      </c>
      <c r="C328" s="25" t="s">
        <v>212</v>
      </c>
      <c r="D328" s="26">
        <v>0</v>
      </c>
      <c r="E328" s="26">
        <v>0</v>
      </c>
      <c r="F328" s="26">
        <v>0</v>
      </c>
      <c r="G328" s="26">
        <v>83644</v>
      </c>
      <c r="H328" s="26">
        <v>83644</v>
      </c>
      <c r="I328" s="90"/>
    </row>
    <row r="329" spans="1:11" x14ac:dyDescent="0.2">
      <c r="A329" s="91" t="s">
        <v>475</v>
      </c>
      <c r="B329" s="24" t="s">
        <v>214</v>
      </c>
      <c r="C329" s="25" t="s">
        <v>215</v>
      </c>
      <c r="D329" s="26">
        <v>0</v>
      </c>
      <c r="E329" s="26">
        <v>0</v>
      </c>
      <c r="F329" s="26">
        <v>0</v>
      </c>
      <c r="G329" s="26">
        <v>14700</v>
      </c>
      <c r="H329" s="26">
        <v>14700</v>
      </c>
      <c r="I329" s="85"/>
    </row>
    <row r="330" spans="1:11" x14ac:dyDescent="0.2">
      <c r="A330" s="91" t="s">
        <v>476</v>
      </c>
      <c r="B330" s="24" t="s">
        <v>217</v>
      </c>
      <c r="C330" s="25" t="s">
        <v>218</v>
      </c>
      <c r="D330" s="26">
        <v>0</v>
      </c>
      <c r="E330" s="26">
        <v>0</v>
      </c>
      <c r="F330" s="26">
        <v>0</v>
      </c>
      <c r="G330" s="26">
        <v>13801</v>
      </c>
      <c r="H330" s="26">
        <v>13801</v>
      </c>
    </row>
    <row r="331" spans="1:11" x14ac:dyDescent="0.2">
      <c r="A331" s="91" t="s">
        <v>477</v>
      </c>
      <c r="B331" s="24" t="s">
        <v>224</v>
      </c>
      <c r="C331" s="25" t="s">
        <v>225</v>
      </c>
      <c r="D331" s="26">
        <v>0</v>
      </c>
      <c r="E331" s="26">
        <v>0</v>
      </c>
      <c r="F331" s="26">
        <v>0</v>
      </c>
      <c r="G331" s="26">
        <v>14700</v>
      </c>
      <c r="H331" s="26">
        <v>14700</v>
      </c>
    </row>
    <row r="332" spans="1:11" x14ac:dyDescent="0.2">
      <c r="A332" s="6" t="s">
        <v>66</v>
      </c>
      <c r="B332" s="6" t="s">
        <v>137</v>
      </c>
      <c r="C332" s="7" t="s">
        <v>138</v>
      </c>
      <c r="D332" s="8">
        <v>9485600</v>
      </c>
      <c r="E332" s="8">
        <v>4753447.29</v>
      </c>
      <c r="F332" s="8">
        <v>4732152.71</v>
      </c>
      <c r="G332" s="8">
        <f>G333</f>
        <v>515075</v>
      </c>
      <c r="H332" s="8">
        <f>H333</f>
        <v>10000675</v>
      </c>
    </row>
    <row r="333" spans="1:11" x14ac:dyDescent="0.2">
      <c r="A333" s="9" t="s">
        <v>69</v>
      </c>
      <c r="B333" s="9" t="s">
        <v>70</v>
      </c>
      <c r="C333" s="10" t="s">
        <v>138</v>
      </c>
      <c r="D333" s="11">
        <v>9485600</v>
      </c>
      <c r="E333" s="11">
        <v>4753447.29</v>
      </c>
      <c r="F333" s="11">
        <v>4732152.71</v>
      </c>
      <c r="G333" s="11">
        <f>G337</f>
        <v>515075</v>
      </c>
      <c r="H333" s="11">
        <f>H337</f>
        <v>10000675</v>
      </c>
    </row>
    <row r="334" spans="1:11" x14ac:dyDescent="0.2">
      <c r="A334" s="12" t="s">
        <v>13</v>
      </c>
      <c r="B334" s="12" t="s">
        <v>14</v>
      </c>
      <c r="C334" s="13" t="s">
        <v>15</v>
      </c>
      <c r="D334" s="14">
        <v>0</v>
      </c>
      <c r="E334" s="14">
        <v>0</v>
      </c>
      <c r="F334" s="14">
        <v>0</v>
      </c>
      <c r="G334" s="14"/>
      <c r="H334" s="14"/>
    </row>
    <row r="335" spans="1:11" x14ac:dyDescent="0.2">
      <c r="A335" s="15" t="s">
        <v>13</v>
      </c>
      <c r="B335" s="15" t="s">
        <v>440</v>
      </c>
      <c r="C335" s="16" t="s">
        <v>441</v>
      </c>
      <c r="D335" s="17">
        <v>0</v>
      </c>
      <c r="E335" s="17">
        <v>0</v>
      </c>
      <c r="F335" s="17">
        <v>0</v>
      </c>
      <c r="G335" s="17"/>
      <c r="H335" s="17"/>
    </row>
    <row r="336" spans="1:11" x14ac:dyDescent="0.2">
      <c r="A336" s="18" t="s">
        <v>442</v>
      </c>
      <c r="B336" s="18" t="s">
        <v>220</v>
      </c>
      <c r="C336" s="19" t="s">
        <v>443</v>
      </c>
      <c r="D336" s="20">
        <v>0</v>
      </c>
      <c r="E336" s="20">
        <v>0</v>
      </c>
      <c r="F336" s="20">
        <v>0</v>
      </c>
      <c r="G336" s="20"/>
      <c r="H336" s="20"/>
    </row>
    <row r="337" spans="1:8" x14ac:dyDescent="0.2">
      <c r="A337" s="12" t="s">
        <v>13</v>
      </c>
      <c r="B337" s="12" t="s">
        <v>42</v>
      </c>
      <c r="C337" s="13" t="s">
        <v>43</v>
      </c>
      <c r="D337" s="14">
        <v>9485600</v>
      </c>
      <c r="E337" s="14">
        <v>4753447.29</v>
      </c>
      <c r="F337" s="14">
        <v>4732152.71</v>
      </c>
      <c r="G337" s="14">
        <f>G338</f>
        <v>515075</v>
      </c>
      <c r="H337" s="14">
        <f>H338</f>
        <v>10000675</v>
      </c>
    </row>
    <row r="338" spans="1:8" x14ac:dyDescent="0.2">
      <c r="A338" s="15" t="s">
        <v>13</v>
      </c>
      <c r="B338" s="15" t="s">
        <v>44</v>
      </c>
      <c r="C338" s="16" t="s">
        <v>45</v>
      </c>
      <c r="D338" s="17">
        <v>9485600</v>
      </c>
      <c r="E338" s="17">
        <v>4753447.29</v>
      </c>
      <c r="F338" s="17">
        <v>4732152.71</v>
      </c>
      <c r="G338" s="17">
        <f>G339</f>
        <v>515075</v>
      </c>
      <c r="H338" s="17">
        <f>H339</f>
        <v>10000675</v>
      </c>
    </row>
    <row r="339" spans="1:8" x14ac:dyDescent="0.2">
      <c r="A339" s="21" t="s">
        <v>13</v>
      </c>
      <c r="B339" s="21" t="s">
        <v>46</v>
      </c>
      <c r="C339" s="22" t="s">
        <v>45</v>
      </c>
      <c r="D339" s="23">
        <v>9485600</v>
      </c>
      <c r="E339" s="23">
        <v>4753447.29</v>
      </c>
      <c r="F339" s="23">
        <v>4732152.71</v>
      </c>
      <c r="G339" s="23">
        <f>SUM(G340:G347)</f>
        <v>515075</v>
      </c>
      <c r="H339" s="23">
        <f>SUM(H340:H347)</f>
        <v>10000675</v>
      </c>
    </row>
    <row r="340" spans="1:8" x14ac:dyDescent="0.2">
      <c r="A340" s="24" t="s">
        <v>444</v>
      </c>
      <c r="B340" s="24" t="s">
        <v>211</v>
      </c>
      <c r="C340" s="25" t="s">
        <v>445</v>
      </c>
      <c r="D340" s="26">
        <v>7370000</v>
      </c>
      <c r="E340" s="26">
        <v>3780549.52</v>
      </c>
      <c r="F340" s="26">
        <v>3589450.48</v>
      </c>
      <c r="G340" s="26">
        <v>420000</v>
      </c>
      <c r="H340" s="26">
        <f>D340+G340</f>
        <v>7790000</v>
      </c>
    </row>
    <row r="341" spans="1:8" x14ac:dyDescent="0.2">
      <c r="A341" s="24" t="s">
        <v>446</v>
      </c>
      <c r="B341" s="24" t="s">
        <v>447</v>
      </c>
      <c r="C341" s="25" t="s">
        <v>448</v>
      </c>
      <c r="D341" s="26">
        <v>83000</v>
      </c>
      <c r="E341" s="26">
        <v>0</v>
      </c>
      <c r="F341" s="26">
        <v>83000</v>
      </c>
      <c r="G341" s="26">
        <v>0</v>
      </c>
      <c r="H341" s="26">
        <f>D341</f>
        <v>83000</v>
      </c>
    </row>
    <row r="342" spans="1:8" x14ac:dyDescent="0.2">
      <c r="A342" s="24" t="s">
        <v>449</v>
      </c>
      <c r="B342" s="24" t="s">
        <v>450</v>
      </c>
      <c r="C342" s="25" t="s">
        <v>451</v>
      </c>
      <c r="D342" s="26">
        <v>29200</v>
      </c>
      <c r="E342" s="26">
        <v>0</v>
      </c>
      <c r="F342" s="26">
        <v>29200</v>
      </c>
      <c r="G342" s="26">
        <v>0</v>
      </c>
      <c r="H342" s="26">
        <f>D342</f>
        <v>29200</v>
      </c>
    </row>
    <row r="343" spans="1:8" x14ac:dyDescent="0.2">
      <c r="A343" s="24" t="s">
        <v>452</v>
      </c>
      <c r="B343" s="24" t="s">
        <v>214</v>
      </c>
      <c r="C343" s="25" t="s">
        <v>453</v>
      </c>
      <c r="D343" s="26">
        <v>333000</v>
      </c>
      <c r="E343" s="26">
        <v>173501.83</v>
      </c>
      <c r="F343" s="26">
        <v>159498.17000000001</v>
      </c>
      <c r="G343" s="26">
        <v>70000</v>
      </c>
      <c r="H343" s="26">
        <f>D343+G343</f>
        <v>403000</v>
      </c>
    </row>
    <row r="344" spans="1:8" x14ac:dyDescent="0.2">
      <c r="A344" s="24" t="s">
        <v>454</v>
      </c>
      <c r="B344" s="24" t="s">
        <v>217</v>
      </c>
      <c r="C344" s="25" t="s">
        <v>455</v>
      </c>
      <c r="D344" s="26">
        <v>1300000</v>
      </c>
      <c r="E344" s="26">
        <v>621387.78</v>
      </c>
      <c r="F344" s="26">
        <v>678612.22</v>
      </c>
      <c r="G344" s="26">
        <v>0</v>
      </c>
      <c r="H344" s="26">
        <f>D344</f>
        <v>1300000</v>
      </c>
    </row>
    <row r="345" spans="1:8" x14ac:dyDescent="0.2">
      <c r="A345" s="24" t="s">
        <v>456</v>
      </c>
      <c r="B345" s="24" t="s">
        <v>224</v>
      </c>
      <c r="C345" s="25" t="s">
        <v>457</v>
      </c>
      <c r="D345" s="26">
        <v>350000</v>
      </c>
      <c r="E345" s="26">
        <v>143858.16</v>
      </c>
      <c r="F345" s="26">
        <v>206141.84</v>
      </c>
      <c r="G345" s="26">
        <v>0</v>
      </c>
      <c r="H345" s="26">
        <v>350000</v>
      </c>
    </row>
    <row r="346" spans="1:8" x14ac:dyDescent="0.2">
      <c r="A346" s="24" t="s">
        <v>458</v>
      </c>
      <c r="B346" s="24" t="s">
        <v>185</v>
      </c>
      <c r="C346" s="25" t="s">
        <v>186</v>
      </c>
      <c r="D346" s="26">
        <v>0</v>
      </c>
      <c r="E346" s="26">
        <v>23075</v>
      </c>
      <c r="F346" s="26">
        <v>-23075</v>
      </c>
      <c r="G346" s="26">
        <f>H346-D346</f>
        <v>23075</v>
      </c>
      <c r="H346" s="26">
        <v>23075</v>
      </c>
    </row>
    <row r="347" spans="1:8" x14ac:dyDescent="0.2">
      <c r="A347" s="24" t="s">
        <v>459</v>
      </c>
      <c r="B347" s="24" t="s">
        <v>460</v>
      </c>
      <c r="C347" s="25" t="s">
        <v>461</v>
      </c>
      <c r="D347" s="26">
        <v>20400</v>
      </c>
      <c r="E347" s="26">
        <v>11075</v>
      </c>
      <c r="F347" s="26">
        <v>9325</v>
      </c>
      <c r="G347" s="26">
        <v>2000</v>
      </c>
      <c r="H347" s="26">
        <v>22400</v>
      </c>
    </row>
    <row r="356" spans="4:4" x14ac:dyDescent="0.2">
      <c r="D356" s="73"/>
    </row>
  </sheetData>
  <autoFilter ref="A7:G347" xr:uid="{00000000-0001-0000-0100-000000000000}"/>
  <phoneticPr fontId="15" type="noConversion"/>
  <pageMargins left="0.39370078740157499" right="0.196850393700787" top="0.39370078740157499" bottom="0.63976377952755903" header="0.39370078740157499" footer="0.39370078740157499"/>
  <pageSetup paperSize="9" scale="86" fitToHeight="0" orientation="portrait" horizontalDpi="4294967293" verticalDpi="4294967293" r:id="rId1"/>
  <headerFooter alignWithMargins="0">
    <oddFooter>&amp;L&amp;"Arial,Regular"&amp;9 LC147RP-IRRP &amp;C&amp;"Arial,Regular"&amp;9Stranica &amp;P od &amp;N &amp;R&amp;"Arial,Regular"&amp;9 *Obrada LC*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47"/>
  <sheetViews>
    <sheetView showGridLines="0" topLeftCell="A303" zoomScaleNormal="100" workbookViewId="0">
      <selection activeCell="C346" sqref="C346"/>
    </sheetView>
  </sheetViews>
  <sheetFormatPr defaultRowHeight="11.25" x14ac:dyDescent="0.2"/>
  <cols>
    <col min="1" max="1" width="6.85546875" style="1" customWidth="1"/>
    <col min="2" max="2" width="7.5703125" style="1" customWidth="1"/>
    <col min="3" max="3" width="47.140625" style="1" customWidth="1"/>
    <col min="4" max="4" width="10.85546875" style="1" bestFit="1" customWidth="1"/>
    <col min="5" max="5" width="10.7109375" style="1" hidden="1" customWidth="1"/>
    <col min="6" max="6" width="10" style="1" hidden="1" customWidth="1"/>
    <col min="7" max="7" width="10" style="1" bestFit="1" customWidth="1"/>
    <col min="8" max="8" width="10.85546875" style="1" bestFit="1" customWidth="1"/>
    <col min="9" max="9" width="9.140625" style="84"/>
    <col min="10" max="16384" width="9.140625" style="1"/>
  </cols>
  <sheetData>
    <row r="2" spans="1:10" ht="22.5" x14ac:dyDescent="0.2">
      <c r="A2" s="2" t="s">
        <v>6</v>
      </c>
      <c r="B2" s="2" t="s">
        <v>7</v>
      </c>
      <c r="C2" s="2" t="s">
        <v>141</v>
      </c>
      <c r="D2" s="69" t="s">
        <v>9</v>
      </c>
      <c r="E2" s="69" t="s">
        <v>10</v>
      </c>
      <c r="F2" s="69" t="s">
        <v>11</v>
      </c>
      <c r="G2" s="69" t="s">
        <v>464</v>
      </c>
      <c r="H2" s="69" t="s">
        <v>463</v>
      </c>
    </row>
    <row r="3" spans="1:10" x14ac:dyDescent="0.2">
      <c r="A3" s="3" t="s">
        <v>1</v>
      </c>
      <c r="B3" s="3" t="s">
        <v>1</v>
      </c>
      <c r="C3" s="4" t="s">
        <v>142</v>
      </c>
      <c r="D3" s="5">
        <v>13663730</v>
      </c>
      <c r="E3" s="5">
        <v>6726505.6699999999</v>
      </c>
      <c r="F3" s="5">
        <v>6937224.3300000001</v>
      </c>
      <c r="G3" s="5"/>
      <c r="H3" s="5"/>
    </row>
    <row r="4" spans="1:10" ht="22.5" x14ac:dyDescent="0.2">
      <c r="A4" s="6" t="s">
        <v>66</v>
      </c>
      <c r="B4" s="6" t="s">
        <v>67</v>
      </c>
      <c r="C4" s="7" t="s">
        <v>68</v>
      </c>
      <c r="D4" s="8">
        <v>4178130</v>
      </c>
      <c r="E4" s="8">
        <v>1973058.38</v>
      </c>
      <c r="F4" s="8">
        <v>2205071.62</v>
      </c>
      <c r="G4" s="8"/>
      <c r="H4" s="8"/>
    </row>
    <row r="5" spans="1:10" ht="22.5" x14ac:dyDescent="0.2">
      <c r="A5" s="9" t="s">
        <v>69</v>
      </c>
      <c r="B5" s="9" t="s">
        <v>70</v>
      </c>
      <c r="C5" s="10" t="s">
        <v>71</v>
      </c>
      <c r="D5" s="11">
        <v>713978</v>
      </c>
      <c r="E5" s="11">
        <v>427245.78</v>
      </c>
      <c r="F5" s="11">
        <v>286732.21999999997</v>
      </c>
      <c r="G5" s="11"/>
      <c r="H5" s="11"/>
    </row>
    <row r="6" spans="1:10" x14ac:dyDescent="0.2">
      <c r="A6" s="12" t="s">
        <v>13</v>
      </c>
      <c r="B6" s="12" t="s">
        <v>42</v>
      </c>
      <c r="C6" s="13" t="s">
        <v>43</v>
      </c>
      <c r="D6" s="14">
        <v>713978</v>
      </c>
      <c r="E6" s="14">
        <v>427245.78</v>
      </c>
      <c r="F6" s="14">
        <v>286732.21999999997</v>
      </c>
      <c r="G6" s="14">
        <f>H6-D6</f>
        <v>-11506</v>
      </c>
      <c r="H6" s="14">
        <v>702472</v>
      </c>
    </row>
    <row r="7" spans="1:10" x14ac:dyDescent="0.2">
      <c r="A7" s="15" t="s">
        <v>13</v>
      </c>
      <c r="B7" s="15" t="s">
        <v>72</v>
      </c>
      <c r="C7" s="16" t="s">
        <v>73</v>
      </c>
      <c r="D7" s="17">
        <v>713978</v>
      </c>
      <c r="E7" s="17">
        <v>427245.78</v>
      </c>
      <c r="F7" s="17">
        <v>286732.21999999997</v>
      </c>
      <c r="G7" s="17">
        <f>SUM(G8:G29)</f>
        <v>-11506</v>
      </c>
      <c r="H7" s="17">
        <f>SUM(H8:H29)</f>
        <v>702472</v>
      </c>
    </row>
    <row r="8" spans="1:10" x14ac:dyDescent="0.2">
      <c r="A8" s="18" t="s">
        <v>143</v>
      </c>
      <c r="B8" s="18" t="s">
        <v>144</v>
      </c>
      <c r="C8" s="19" t="s">
        <v>145</v>
      </c>
      <c r="D8" s="20">
        <v>31500</v>
      </c>
      <c r="E8" s="20">
        <f>27490.16+8202</f>
        <v>35692.160000000003</v>
      </c>
      <c r="F8" s="57">
        <f>D8-E8</f>
        <v>-4192.1600000000035</v>
      </c>
      <c r="G8" s="57">
        <f>H8-D8</f>
        <v>10000</v>
      </c>
      <c r="H8" s="20">
        <v>41500</v>
      </c>
    </row>
    <row r="9" spans="1:10" x14ac:dyDescent="0.2">
      <c r="A9" s="18" t="s">
        <v>146</v>
      </c>
      <c r="B9" s="18" t="s">
        <v>147</v>
      </c>
      <c r="C9" s="19" t="s">
        <v>148</v>
      </c>
      <c r="D9" s="20">
        <v>7500</v>
      </c>
      <c r="E9" s="20">
        <v>500</v>
      </c>
      <c r="F9" s="20">
        <v>7000</v>
      </c>
      <c r="G9" s="20">
        <f>H9-D9</f>
        <v>-3000</v>
      </c>
      <c r="H9" s="20">
        <v>4500</v>
      </c>
    </row>
    <row r="10" spans="1:10" x14ac:dyDescent="0.2">
      <c r="A10" s="18" t="s">
        <v>149</v>
      </c>
      <c r="B10" s="18" t="s">
        <v>150</v>
      </c>
      <c r="C10" s="19" t="s">
        <v>151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</row>
    <row r="11" spans="1:10" x14ac:dyDescent="0.2">
      <c r="A11" s="18" t="s">
        <v>152</v>
      </c>
      <c r="B11" s="18" t="s">
        <v>153</v>
      </c>
      <c r="C11" s="19" t="s">
        <v>154</v>
      </c>
      <c r="D11" s="20">
        <v>42500</v>
      </c>
      <c r="E11" s="20">
        <v>12500.27</v>
      </c>
      <c r="F11" s="20">
        <v>29999.73</v>
      </c>
      <c r="G11" s="20">
        <f>-1000</f>
        <v>-1000</v>
      </c>
      <c r="H11" s="20">
        <v>41500</v>
      </c>
    </row>
    <row r="12" spans="1:10" x14ac:dyDescent="0.2">
      <c r="A12" s="70" t="s">
        <v>155</v>
      </c>
      <c r="B12" s="70" t="s">
        <v>156</v>
      </c>
      <c r="C12" s="71" t="s">
        <v>157</v>
      </c>
      <c r="D12" s="72">
        <v>80500</v>
      </c>
      <c r="E12" s="72">
        <v>79832.350000000006</v>
      </c>
      <c r="F12" s="72">
        <v>667.65</v>
      </c>
      <c r="G12" s="72">
        <v>0</v>
      </c>
      <c r="H12" s="72">
        <v>80500</v>
      </c>
    </row>
    <row r="13" spans="1:10" x14ac:dyDescent="0.2">
      <c r="A13" s="70" t="s">
        <v>158</v>
      </c>
      <c r="B13" s="70" t="s">
        <v>159</v>
      </c>
      <c r="C13" s="71" t="s">
        <v>160</v>
      </c>
      <c r="D13" s="72">
        <v>44717</v>
      </c>
      <c r="E13" s="72">
        <v>26745.55</v>
      </c>
      <c r="F13" s="72">
        <v>17971.45</v>
      </c>
      <c r="G13" s="72">
        <v>0</v>
      </c>
      <c r="H13" s="75">
        <f>D13</f>
        <v>44717</v>
      </c>
      <c r="I13" s="85"/>
      <c r="J13" s="74"/>
    </row>
    <row r="14" spans="1:10" x14ac:dyDescent="0.2">
      <c r="A14" s="70" t="s">
        <v>161</v>
      </c>
      <c r="B14" s="70" t="s">
        <v>162</v>
      </c>
      <c r="C14" s="71" t="s">
        <v>163</v>
      </c>
      <c r="D14" s="72">
        <v>12000</v>
      </c>
      <c r="E14" s="72">
        <v>0</v>
      </c>
      <c r="F14" s="72">
        <v>12000</v>
      </c>
      <c r="G14" s="72">
        <v>0</v>
      </c>
      <c r="H14" s="72">
        <v>12000</v>
      </c>
    </row>
    <row r="15" spans="1:10" x14ac:dyDescent="0.2">
      <c r="A15" s="70" t="s">
        <v>164</v>
      </c>
      <c r="B15" s="70" t="s">
        <v>165</v>
      </c>
      <c r="C15" s="71" t="s">
        <v>166</v>
      </c>
      <c r="D15" s="72">
        <v>15500</v>
      </c>
      <c r="E15" s="72">
        <v>2876.75</v>
      </c>
      <c r="F15" s="72">
        <v>12623.25</v>
      </c>
      <c r="G15" s="72">
        <v>0</v>
      </c>
      <c r="H15" s="72">
        <v>15500</v>
      </c>
    </row>
    <row r="16" spans="1:10" x14ac:dyDescent="0.2">
      <c r="A16" s="70" t="s">
        <v>167</v>
      </c>
      <c r="B16" s="70" t="s">
        <v>168</v>
      </c>
      <c r="C16" s="71" t="s">
        <v>169</v>
      </c>
      <c r="D16" s="72">
        <v>20000</v>
      </c>
      <c r="E16" s="72">
        <v>15518.36</v>
      </c>
      <c r="F16" s="72">
        <v>4481.6400000000003</v>
      </c>
      <c r="G16" s="72">
        <v>0</v>
      </c>
      <c r="H16" s="72">
        <v>20000</v>
      </c>
    </row>
    <row r="17" spans="1:9" x14ac:dyDescent="0.2">
      <c r="A17" s="70" t="s">
        <v>170</v>
      </c>
      <c r="B17" s="70" t="s">
        <v>168</v>
      </c>
      <c r="C17" s="71" t="s">
        <v>171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</row>
    <row r="18" spans="1:9" x14ac:dyDescent="0.2">
      <c r="A18" s="70" t="s">
        <v>172</v>
      </c>
      <c r="B18" s="70" t="s">
        <v>173</v>
      </c>
      <c r="C18" s="71" t="s">
        <v>174</v>
      </c>
      <c r="D18" s="72">
        <v>47980</v>
      </c>
      <c r="E18" s="72">
        <v>47285.06</v>
      </c>
      <c r="F18" s="72">
        <v>694.94</v>
      </c>
      <c r="G18" s="72">
        <v>0</v>
      </c>
      <c r="H18" s="75">
        <f>D18</f>
        <v>47980</v>
      </c>
      <c r="I18" s="84" t="s">
        <v>467</v>
      </c>
    </row>
    <row r="19" spans="1:9" x14ac:dyDescent="0.2">
      <c r="A19" s="70" t="s">
        <v>175</v>
      </c>
      <c r="B19" s="70" t="s">
        <v>176</v>
      </c>
      <c r="C19" s="71" t="s">
        <v>177</v>
      </c>
      <c r="D19" s="72">
        <v>500</v>
      </c>
      <c r="E19" s="72">
        <v>0</v>
      </c>
      <c r="F19" s="72">
        <v>500</v>
      </c>
      <c r="G19" s="72">
        <v>0</v>
      </c>
      <c r="H19" s="72">
        <v>500</v>
      </c>
    </row>
    <row r="20" spans="1:9" x14ac:dyDescent="0.2">
      <c r="A20" s="70" t="s">
        <v>178</v>
      </c>
      <c r="B20" s="70" t="s">
        <v>179</v>
      </c>
      <c r="C20" s="71" t="s">
        <v>180</v>
      </c>
      <c r="D20" s="72">
        <v>90000</v>
      </c>
      <c r="E20" s="72">
        <v>67710.179999999993</v>
      </c>
      <c r="F20" s="72">
        <v>22289.82</v>
      </c>
      <c r="G20" s="72">
        <v>-10000</v>
      </c>
      <c r="H20" s="79">
        <v>80000</v>
      </c>
      <c r="I20" s="84" t="s">
        <v>467</v>
      </c>
    </row>
    <row r="21" spans="1:9" x14ac:dyDescent="0.2">
      <c r="A21" s="70" t="s">
        <v>181</v>
      </c>
      <c r="B21" s="70" t="s">
        <v>182</v>
      </c>
      <c r="C21" s="71" t="s">
        <v>183</v>
      </c>
      <c r="D21" s="72">
        <v>36000</v>
      </c>
      <c r="E21" s="72">
        <v>17700</v>
      </c>
      <c r="F21" s="72">
        <v>18300</v>
      </c>
      <c r="G21" s="72">
        <v>0</v>
      </c>
      <c r="H21" s="72">
        <v>36000</v>
      </c>
    </row>
    <row r="22" spans="1:9" x14ac:dyDescent="0.2">
      <c r="A22" s="70" t="s">
        <v>184</v>
      </c>
      <c r="B22" s="70" t="s">
        <v>185</v>
      </c>
      <c r="C22" s="71" t="s">
        <v>186</v>
      </c>
      <c r="D22" s="72">
        <v>29500</v>
      </c>
      <c r="E22" s="72">
        <v>3985</v>
      </c>
      <c r="F22" s="72">
        <v>25515</v>
      </c>
      <c r="G22" s="72">
        <v>10000</v>
      </c>
      <c r="H22" s="72">
        <v>39500</v>
      </c>
    </row>
    <row r="23" spans="1:9" x14ac:dyDescent="0.2">
      <c r="A23" s="70" t="s">
        <v>187</v>
      </c>
      <c r="B23" s="70" t="s">
        <v>188</v>
      </c>
      <c r="C23" s="71" t="s">
        <v>189</v>
      </c>
      <c r="D23" s="72">
        <v>12500</v>
      </c>
      <c r="E23" s="72">
        <v>3125</v>
      </c>
      <c r="F23" s="72">
        <v>9375</v>
      </c>
      <c r="G23" s="72">
        <v>0</v>
      </c>
      <c r="H23" s="75">
        <f>D23</f>
        <v>12500</v>
      </c>
      <c r="I23" s="84" t="s">
        <v>467</v>
      </c>
    </row>
    <row r="24" spans="1:9" x14ac:dyDescent="0.2">
      <c r="A24" s="70" t="s">
        <v>190</v>
      </c>
      <c r="B24" s="70" t="s">
        <v>191</v>
      </c>
      <c r="C24" s="71" t="s">
        <v>192</v>
      </c>
      <c r="D24" s="72">
        <v>79693</v>
      </c>
      <c r="E24" s="72">
        <v>50292.43</v>
      </c>
      <c r="F24" s="72">
        <v>29400.57</v>
      </c>
      <c r="G24" s="72">
        <f>H24-D24</f>
        <v>-10000</v>
      </c>
      <c r="H24" s="72">
        <v>69693</v>
      </c>
      <c r="I24" s="84" t="s">
        <v>467</v>
      </c>
    </row>
    <row r="25" spans="1:9" x14ac:dyDescent="0.2">
      <c r="A25" s="18" t="s">
        <v>193</v>
      </c>
      <c r="B25" s="18" t="s">
        <v>194</v>
      </c>
      <c r="C25" s="19" t="s">
        <v>195</v>
      </c>
      <c r="D25" s="20">
        <v>63200</v>
      </c>
      <c r="E25" s="20">
        <v>24611.86</v>
      </c>
      <c r="F25" s="20">
        <v>38588.14</v>
      </c>
      <c r="G25" s="20">
        <v>84</v>
      </c>
      <c r="H25" s="79">
        <v>63284</v>
      </c>
    </row>
    <row r="26" spans="1:9" x14ac:dyDescent="0.2">
      <c r="A26" s="18" t="s">
        <v>196</v>
      </c>
      <c r="B26" s="18" t="s">
        <v>197</v>
      </c>
      <c r="C26" s="19" t="s">
        <v>198</v>
      </c>
      <c r="D26" s="20">
        <v>60000</v>
      </c>
      <c r="E26" s="20">
        <v>40316.32</v>
      </c>
      <c r="F26" s="20">
        <v>19683.68</v>
      </c>
      <c r="G26" s="20">
        <f>H26-D26</f>
        <v>-6000</v>
      </c>
      <c r="H26" s="20">
        <v>54000</v>
      </c>
    </row>
    <row r="27" spans="1:9" x14ac:dyDescent="0.2">
      <c r="A27" s="18" t="s">
        <v>199</v>
      </c>
      <c r="B27" s="18" t="s">
        <v>200</v>
      </c>
      <c r="C27" s="19" t="s">
        <v>201</v>
      </c>
      <c r="D27" s="20">
        <v>2000</v>
      </c>
      <c r="E27" s="20">
        <v>1268.75</v>
      </c>
      <c r="F27" s="20">
        <v>731.25</v>
      </c>
      <c r="G27" s="20">
        <v>1000</v>
      </c>
      <c r="H27" s="20">
        <v>3000</v>
      </c>
    </row>
    <row r="28" spans="1:9" x14ac:dyDescent="0.2">
      <c r="A28" s="18" t="s">
        <v>202</v>
      </c>
      <c r="B28" s="18" t="s">
        <v>203</v>
      </c>
      <c r="C28" s="19" t="s">
        <v>204</v>
      </c>
      <c r="D28" s="20">
        <v>35388</v>
      </c>
      <c r="E28" s="20">
        <v>5412.74</v>
      </c>
      <c r="F28" s="20">
        <v>29975.26</v>
      </c>
      <c r="G28" s="20">
        <v>0</v>
      </c>
      <c r="H28" s="20">
        <v>35388</v>
      </c>
    </row>
    <row r="29" spans="1:9" x14ac:dyDescent="0.2">
      <c r="A29" s="18" t="s">
        <v>205</v>
      </c>
      <c r="B29" s="18" t="s">
        <v>206</v>
      </c>
      <c r="C29" s="19" t="s">
        <v>207</v>
      </c>
      <c r="D29" s="20">
        <v>3000</v>
      </c>
      <c r="E29" s="20">
        <v>75</v>
      </c>
      <c r="F29" s="20">
        <v>2925</v>
      </c>
      <c r="G29" s="20">
        <f>H29-D29</f>
        <v>-2590</v>
      </c>
      <c r="H29" s="20">
        <v>410</v>
      </c>
    </row>
    <row r="30" spans="1:9" ht="22.5" x14ac:dyDescent="0.2">
      <c r="A30" s="9" t="s">
        <v>69</v>
      </c>
      <c r="B30" s="9" t="s">
        <v>208</v>
      </c>
      <c r="C30" s="10" t="s">
        <v>209</v>
      </c>
      <c r="D30" s="11">
        <v>883500</v>
      </c>
      <c r="E30" s="11">
        <v>385599.78</v>
      </c>
      <c r="F30" s="11">
        <v>497900.22</v>
      </c>
      <c r="G30" s="11"/>
      <c r="H30" s="11"/>
    </row>
    <row r="31" spans="1:9" x14ac:dyDescent="0.2">
      <c r="A31" s="12" t="s">
        <v>13</v>
      </c>
      <c r="B31" s="12" t="s">
        <v>14</v>
      </c>
      <c r="C31" s="13" t="s">
        <v>15</v>
      </c>
      <c r="D31" s="14">
        <v>588500</v>
      </c>
      <c r="E31" s="14">
        <v>385599.78</v>
      </c>
      <c r="F31" s="14">
        <v>202900.22</v>
      </c>
      <c r="G31" s="14"/>
      <c r="H31" s="14"/>
    </row>
    <row r="32" spans="1:9" x14ac:dyDescent="0.2">
      <c r="A32" s="15" t="s">
        <v>13</v>
      </c>
      <c r="B32" s="15" t="s">
        <v>16</v>
      </c>
      <c r="C32" s="16" t="s">
        <v>15</v>
      </c>
      <c r="D32" s="17">
        <v>588500</v>
      </c>
      <c r="E32" s="17">
        <v>385599.78</v>
      </c>
      <c r="F32" s="17">
        <v>202900.22</v>
      </c>
      <c r="G32" s="17">
        <f>SUM(G33:G45)</f>
        <v>137900</v>
      </c>
      <c r="H32" s="17">
        <f>SUM(H33:H45)</f>
        <v>726400</v>
      </c>
    </row>
    <row r="33" spans="1:9" s="77" customFormat="1" x14ac:dyDescent="0.2">
      <c r="A33" s="76" t="s">
        <v>210</v>
      </c>
      <c r="B33" s="76" t="s">
        <v>211</v>
      </c>
      <c r="C33" s="92" t="s">
        <v>212</v>
      </c>
      <c r="D33" s="57">
        <v>466500</v>
      </c>
      <c r="E33" s="57">
        <v>322393.84000000003</v>
      </c>
      <c r="F33" s="57">
        <v>144106.16</v>
      </c>
      <c r="G33" s="57">
        <f>96000+13200</f>
        <v>109200</v>
      </c>
      <c r="H33" s="57">
        <f>D33+G33</f>
        <v>575700</v>
      </c>
      <c r="I33" s="89">
        <v>84400</v>
      </c>
    </row>
    <row r="34" spans="1:9" s="77" customFormat="1" x14ac:dyDescent="0.2">
      <c r="A34" s="76" t="s">
        <v>213</v>
      </c>
      <c r="B34" s="76" t="s">
        <v>214</v>
      </c>
      <c r="C34" s="92" t="s">
        <v>215</v>
      </c>
      <c r="D34" s="57">
        <v>20000</v>
      </c>
      <c r="E34" s="57">
        <v>10500</v>
      </c>
      <c r="F34" s="57">
        <v>9500</v>
      </c>
      <c r="G34" s="57">
        <v>8000</v>
      </c>
      <c r="H34" s="57">
        <f t="shared" ref="H34:H45" si="0">D34+G34</f>
        <v>28000</v>
      </c>
      <c r="I34" s="89"/>
    </row>
    <row r="35" spans="1:9" s="77" customFormat="1" x14ac:dyDescent="0.2">
      <c r="A35" s="76" t="s">
        <v>216</v>
      </c>
      <c r="B35" s="76" t="s">
        <v>217</v>
      </c>
      <c r="C35" s="92" t="s">
        <v>218</v>
      </c>
      <c r="D35" s="57">
        <v>76500</v>
      </c>
      <c r="E35" s="57">
        <v>47379.15</v>
      </c>
      <c r="F35" s="57">
        <v>29120.85</v>
      </c>
      <c r="G35" s="57">
        <f>9500+5200</f>
        <v>14700</v>
      </c>
      <c r="H35" s="57">
        <f t="shared" si="0"/>
        <v>91200</v>
      </c>
      <c r="I35" s="89">
        <v>14600</v>
      </c>
    </row>
    <row r="36" spans="1:9" x14ac:dyDescent="0.2">
      <c r="A36" s="18" t="s">
        <v>219</v>
      </c>
      <c r="B36" s="18" t="s">
        <v>220</v>
      </c>
      <c r="C36" s="19" t="s">
        <v>221</v>
      </c>
      <c r="D36" s="20">
        <v>0</v>
      </c>
      <c r="E36" s="20">
        <v>0</v>
      </c>
      <c r="F36" s="20">
        <v>0</v>
      </c>
      <c r="G36" s="20"/>
      <c r="H36" s="83">
        <f t="shared" si="0"/>
        <v>0</v>
      </c>
    </row>
    <row r="37" spans="1:9" x14ac:dyDescent="0.2">
      <c r="A37" s="18" t="s">
        <v>222</v>
      </c>
      <c r="B37" s="18" t="s">
        <v>144</v>
      </c>
      <c r="C37" s="19" t="s">
        <v>145</v>
      </c>
      <c r="D37" s="20">
        <v>1000</v>
      </c>
      <c r="E37" s="20">
        <v>0</v>
      </c>
      <c r="F37" s="20">
        <v>1000</v>
      </c>
      <c r="G37" s="20"/>
      <c r="H37" s="83">
        <f t="shared" si="0"/>
        <v>1000</v>
      </c>
    </row>
    <row r="38" spans="1:9" s="77" customFormat="1" x14ac:dyDescent="0.2">
      <c r="A38" s="76" t="s">
        <v>223</v>
      </c>
      <c r="B38" s="76" t="s">
        <v>224</v>
      </c>
      <c r="C38" s="92" t="s">
        <v>225</v>
      </c>
      <c r="D38" s="57">
        <v>24500</v>
      </c>
      <c r="E38" s="57">
        <v>5326.79</v>
      </c>
      <c r="F38" s="57">
        <v>19173.21</v>
      </c>
      <c r="G38" s="57">
        <v>0</v>
      </c>
      <c r="H38" s="57">
        <f t="shared" si="0"/>
        <v>24500</v>
      </c>
      <c r="I38" s="93"/>
    </row>
    <row r="39" spans="1:9" x14ac:dyDescent="0.2">
      <c r="A39" s="18" t="s">
        <v>226</v>
      </c>
      <c r="B39" s="18" t="s">
        <v>147</v>
      </c>
      <c r="C39" s="19" t="s">
        <v>148</v>
      </c>
      <c r="D39" s="20">
        <v>0</v>
      </c>
      <c r="E39" s="20">
        <v>0</v>
      </c>
      <c r="F39" s="20">
        <v>0</v>
      </c>
      <c r="G39" s="20"/>
      <c r="H39" s="83">
        <f t="shared" si="0"/>
        <v>0</v>
      </c>
    </row>
    <row r="40" spans="1:9" x14ac:dyDescent="0.2">
      <c r="A40" s="18" t="s">
        <v>227</v>
      </c>
      <c r="B40" s="18" t="s">
        <v>150</v>
      </c>
      <c r="C40" s="19" t="s">
        <v>151</v>
      </c>
      <c r="D40" s="20">
        <v>0</v>
      </c>
      <c r="E40" s="20">
        <v>0</v>
      </c>
      <c r="F40" s="20">
        <v>0</v>
      </c>
      <c r="G40" s="20"/>
      <c r="H40" s="83">
        <f t="shared" si="0"/>
        <v>0</v>
      </c>
    </row>
    <row r="41" spans="1:9" x14ac:dyDescent="0.2">
      <c r="A41" s="18" t="s">
        <v>228</v>
      </c>
      <c r="B41" s="18" t="s">
        <v>153</v>
      </c>
      <c r="C41" s="19" t="s">
        <v>154</v>
      </c>
      <c r="D41" s="20">
        <v>0</v>
      </c>
      <c r="E41" s="20">
        <v>0</v>
      </c>
      <c r="F41" s="20">
        <v>0</v>
      </c>
      <c r="G41" s="20"/>
      <c r="H41" s="83">
        <f t="shared" si="0"/>
        <v>0</v>
      </c>
    </row>
    <row r="42" spans="1:9" x14ac:dyDescent="0.2">
      <c r="A42" s="18" t="s">
        <v>229</v>
      </c>
      <c r="B42" s="18" t="s">
        <v>162</v>
      </c>
      <c r="C42" s="19" t="s">
        <v>163</v>
      </c>
      <c r="D42" s="20">
        <v>0</v>
      </c>
      <c r="E42" s="20">
        <v>0</v>
      </c>
      <c r="F42" s="20">
        <v>0</v>
      </c>
      <c r="G42" s="20"/>
      <c r="H42" s="83">
        <f t="shared" si="0"/>
        <v>0</v>
      </c>
    </row>
    <row r="43" spans="1:9" x14ac:dyDescent="0.2">
      <c r="A43" s="18" t="s">
        <v>230</v>
      </c>
      <c r="B43" s="18" t="s">
        <v>185</v>
      </c>
      <c r="C43" s="19" t="s">
        <v>186</v>
      </c>
      <c r="D43" s="20">
        <v>0</v>
      </c>
      <c r="E43" s="20">
        <v>0</v>
      </c>
      <c r="F43" s="20">
        <v>0</v>
      </c>
      <c r="G43" s="20">
        <v>6000</v>
      </c>
      <c r="H43" s="83">
        <f t="shared" si="0"/>
        <v>6000</v>
      </c>
    </row>
    <row r="44" spans="1:9" x14ac:dyDescent="0.2">
      <c r="A44" s="18" t="s">
        <v>231</v>
      </c>
      <c r="B44" s="18" t="s">
        <v>200</v>
      </c>
      <c r="C44" s="19" t="s">
        <v>201</v>
      </c>
      <c r="D44" s="20">
        <v>0</v>
      </c>
      <c r="E44" s="20">
        <v>0</v>
      </c>
      <c r="F44" s="20">
        <v>0</v>
      </c>
      <c r="G44" s="20"/>
      <c r="H44" s="83">
        <f t="shared" si="0"/>
        <v>0</v>
      </c>
    </row>
    <row r="45" spans="1:9" x14ac:dyDescent="0.2">
      <c r="A45" s="18" t="s">
        <v>232</v>
      </c>
      <c r="B45" s="18" t="s">
        <v>203</v>
      </c>
      <c r="C45" s="19" t="s">
        <v>204</v>
      </c>
      <c r="D45" s="20">
        <v>0</v>
      </c>
      <c r="E45" s="20">
        <v>0</v>
      </c>
      <c r="F45" s="20">
        <v>0</v>
      </c>
      <c r="G45" s="20"/>
      <c r="H45" s="83">
        <f t="shared" si="0"/>
        <v>0</v>
      </c>
    </row>
    <row r="46" spans="1:9" x14ac:dyDescent="0.2">
      <c r="A46" s="12" t="s">
        <v>13</v>
      </c>
      <c r="B46" s="12" t="s">
        <v>30</v>
      </c>
      <c r="C46" s="13" t="s">
        <v>31</v>
      </c>
      <c r="D46" s="14">
        <v>295000</v>
      </c>
      <c r="E46" s="14">
        <v>0</v>
      </c>
      <c r="F46" s="14">
        <v>295000</v>
      </c>
      <c r="G46" s="14"/>
      <c r="H46" s="14"/>
    </row>
    <row r="47" spans="1:9" x14ac:dyDescent="0.2">
      <c r="A47" s="15" t="s">
        <v>13</v>
      </c>
      <c r="B47" s="15" t="s">
        <v>32</v>
      </c>
      <c r="C47" s="16" t="s">
        <v>33</v>
      </c>
      <c r="D47" s="17">
        <v>295000</v>
      </c>
      <c r="E47" s="17">
        <v>0</v>
      </c>
      <c r="F47" s="17">
        <v>295000</v>
      </c>
      <c r="G47" s="17"/>
      <c r="H47" s="17"/>
    </row>
    <row r="48" spans="1:9" x14ac:dyDescent="0.2">
      <c r="A48" s="18" t="s">
        <v>233</v>
      </c>
      <c r="B48" s="18" t="s">
        <v>211</v>
      </c>
      <c r="C48" s="19" t="s">
        <v>212</v>
      </c>
      <c r="D48" s="20">
        <v>233500</v>
      </c>
      <c r="E48" s="20">
        <v>0</v>
      </c>
      <c r="F48" s="20">
        <v>233500</v>
      </c>
      <c r="G48" s="20"/>
      <c r="H48" s="20"/>
    </row>
    <row r="49" spans="1:8" x14ac:dyDescent="0.2">
      <c r="A49" s="18" t="s">
        <v>234</v>
      </c>
      <c r="B49" s="18" t="s">
        <v>214</v>
      </c>
      <c r="C49" s="19" t="s">
        <v>215</v>
      </c>
      <c r="D49" s="20">
        <v>10000</v>
      </c>
      <c r="E49" s="20">
        <v>0</v>
      </c>
      <c r="F49" s="20">
        <v>10000</v>
      </c>
      <c r="G49" s="20"/>
      <c r="H49" s="20"/>
    </row>
    <row r="50" spans="1:8" x14ac:dyDescent="0.2">
      <c r="A50" s="18" t="s">
        <v>235</v>
      </c>
      <c r="B50" s="18" t="s">
        <v>217</v>
      </c>
      <c r="C50" s="19" t="s">
        <v>218</v>
      </c>
      <c r="D50" s="20">
        <v>39000</v>
      </c>
      <c r="E50" s="20">
        <v>0</v>
      </c>
      <c r="F50" s="20">
        <v>39000</v>
      </c>
      <c r="G50" s="20"/>
      <c r="H50" s="20"/>
    </row>
    <row r="51" spans="1:8" x14ac:dyDescent="0.2">
      <c r="A51" s="18" t="s">
        <v>236</v>
      </c>
      <c r="B51" s="18" t="s">
        <v>220</v>
      </c>
      <c r="C51" s="19" t="s">
        <v>221</v>
      </c>
      <c r="D51" s="20">
        <v>0</v>
      </c>
      <c r="E51" s="20">
        <v>0</v>
      </c>
      <c r="F51" s="20">
        <v>0</v>
      </c>
      <c r="G51" s="20"/>
      <c r="H51" s="20"/>
    </row>
    <row r="52" spans="1:8" x14ac:dyDescent="0.2">
      <c r="A52" s="18" t="s">
        <v>237</v>
      </c>
      <c r="B52" s="18" t="s">
        <v>144</v>
      </c>
      <c r="C52" s="19" t="s">
        <v>145</v>
      </c>
      <c r="D52" s="20">
        <v>0</v>
      </c>
      <c r="E52" s="20">
        <v>0</v>
      </c>
      <c r="F52" s="20">
        <v>0</v>
      </c>
      <c r="G52" s="20"/>
      <c r="H52" s="20"/>
    </row>
    <row r="53" spans="1:8" x14ac:dyDescent="0.2">
      <c r="A53" s="18" t="s">
        <v>238</v>
      </c>
      <c r="B53" s="18" t="s">
        <v>224</v>
      </c>
      <c r="C53" s="19" t="s">
        <v>225</v>
      </c>
      <c r="D53" s="20">
        <v>12500</v>
      </c>
      <c r="E53" s="20">
        <v>0</v>
      </c>
      <c r="F53" s="20">
        <v>12500</v>
      </c>
      <c r="G53" s="20"/>
      <c r="H53" s="20"/>
    </row>
    <row r="54" spans="1:8" x14ac:dyDescent="0.2">
      <c r="A54" s="18" t="s">
        <v>239</v>
      </c>
      <c r="B54" s="18" t="s">
        <v>147</v>
      </c>
      <c r="C54" s="19" t="s">
        <v>148</v>
      </c>
      <c r="D54" s="20">
        <v>0</v>
      </c>
      <c r="E54" s="20">
        <v>0</v>
      </c>
      <c r="F54" s="20">
        <v>0</v>
      </c>
      <c r="G54" s="20"/>
      <c r="H54" s="20"/>
    </row>
    <row r="55" spans="1:8" x14ac:dyDescent="0.2">
      <c r="A55" s="18" t="s">
        <v>240</v>
      </c>
      <c r="B55" s="18" t="s">
        <v>150</v>
      </c>
      <c r="C55" s="19" t="s">
        <v>151</v>
      </c>
      <c r="D55" s="20">
        <v>0</v>
      </c>
      <c r="E55" s="20">
        <v>0</v>
      </c>
      <c r="F55" s="20">
        <v>0</v>
      </c>
      <c r="G55" s="20"/>
      <c r="H55" s="20"/>
    </row>
    <row r="56" spans="1:8" x14ac:dyDescent="0.2">
      <c r="A56" s="18" t="s">
        <v>241</v>
      </c>
      <c r="B56" s="18" t="s">
        <v>153</v>
      </c>
      <c r="C56" s="19" t="s">
        <v>154</v>
      </c>
      <c r="D56" s="20">
        <v>0</v>
      </c>
      <c r="E56" s="20">
        <v>0</v>
      </c>
      <c r="F56" s="20">
        <v>0</v>
      </c>
      <c r="G56" s="20"/>
      <c r="H56" s="20"/>
    </row>
    <row r="57" spans="1:8" x14ac:dyDescent="0.2">
      <c r="A57" s="18" t="s">
        <v>242</v>
      </c>
      <c r="B57" s="18" t="s">
        <v>162</v>
      </c>
      <c r="C57" s="19" t="s">
        <v>163</v>
      </c>
      <c r="D57" s="20">
        <v>0</v>
      </c>
      <c r="E57" s="20">
        <v>0</v>
      </c>
      <c r="F57" s="20">
        <v>0</v>
      </c>
      <c r="G57" s="20"/>
      <c r="H57" s="20"/>
    </row>
    <row r="58" spans="1:8" x14ac:dyDescent="0.2">
      <c r="A58" s="18" t="s">
        <v>243</v>
      </c>
      <c r="B58" s="18" t="s">
        <v>185</v>
      </c>
      <c r="C58" s="19" t="s">
        <v>186</v>
      </c>
      <c r="D58" s="20">
        <v>0</v>
      </c>
      <c r="E58" s="20">
        <v>0</v>
      </c>
      <c r="F58" s="20">
        <v>0</v>
      </c>
      <c r="G58" s="20"/>
      <c r="H58" s="20"/>
    </row>
    <row r="59" spans="1:8" x14ac:dyDescent="0.2">
      <c r="A59" s="18" t="s">
        <v>244</v>
      </c>
      <c r="B59" s="18" t="s">
        <v>200</v>
      </c>
      <c r="C59" s="19" t="s">
        <v>201</v>
      </c>
      <c r="D59" s="20">
        <v>0</v>
      </c>
      <c r="E59" s="20">
        <v>0</v>
      </c>
      <c r="F59" s="20">
        <v>0</v>
      </c>
      <c r="G59" s="20"/>
      <c r="H59" s="20"/>
    </row>
    <row r="60" spans="1:8" x14ac:dyDescent="0.2">
      <c r="A60" s="18" t="s">
        <v>245</v>
      </c>
      <c r="B60" s="18" t="s">
        <v>203</v>
      </c>
      <c r="C60" s="19" t="s">
        <v>204</v>
      </c>
      <c r="D60" s="20">
        <v>0</v>
      </c>
      <c r="E60" s="20">
        <v>0</v>
      </c>
      <c r="F60" s="20">
        <v>0</v>
      </c>
      <c r="G60" s="20"/>
      <c r="H60" s="20"/>
    </row>
    <row r="61" spans="1:8" ht="22.5" x14ac:dyDescent="0.2">
      <c r="A61" s="9" t="s">
        <v>69</v>
      </c>
      <c r="B61" s="9" t="s">
        <v>246</v>
      </c>
      <c r="C61" s="10" t="s">
        <v>247</v>
      </c>
      <c r="D61" s="11">
        <v>7000</v>
      </c>
      <c r="E61" s="11">
        <v>1800</v>
      </c>
      <c r="F61" s="11">
        <v>5200</v>
      </c>
      <c r="G61" s="11"/>
      <c r="H61" s="11"/>
    </row>
    <row r="62" spans="1:8" x14ac:dyDescent="0.2">
      <c r="A62" s="12" t="s">
        <v>13</v>
      </c>
      <c r="B62" s="12" t="s">
        <v>14</v>
      </c>
      <c r="C62" s="13" t="s">
        <v>15</v>
      </c>
      <c r="D62" s="14">
        <v>0</v>
      </c>
      <c r="E62" s="14">
        <v>0</v>
      </c>
      <c r="F62" s="14">
        <v>0</v>
      </c>
      <c r="G62" s="14"/>
      <c r="H62" s="14"/>
    </row>
    <row r="63" spans="1:8" x14ac:dyDescent="0.2">
      <c r="A63" s="15" t="s">
        <v>13</v>
      </c>
      <c r="B63" s="15" t="s">
        <v>16</v>
      </c>
      <c r="C63" s="16" t="s">
        <v>15</v>
      </c>
      <c r="D63" s="17">
        <v>0</v>
      </c>
      <c r="E63" s="17">
        <v>0</v>
      </c>
      <c r="F63" s="17">
        <v>0</v>
      </c>
      <c r="G63" s="17"/>
      <c r="H63" s="17"/>
    </row>
    <row r="64" spans="1:8" x14ac:dyDescent="0.2">
      <c r="A64" s="18" t="s">
        <v>248</v>
      </c>
      <c r="B64" s="18" t="s">
        <v>168</v>
      </c>
      <c r="C64" s="19" t="s">
        <v>169</v>
      </c>
      <c r="D64" s="20">
        <v>0</v>
      </c>
      <c r="E64" s="20">
        <v>0</v>
      </c>
      <c r="F64" s="20">
        <v>0</v>
      </c>
      <c r="G64" s="20"/>
      <c r="H64" s="20"/>
    </row>
    <row r="65" spans="1:8" x14ac:dyDescent="0.2">
      <c r="A65" s="18" t="s">
        <v>249</v>
      </c>
      <c r="B65" s="18" t="s">
        <v>188</v>
      </c>
      <c r="C65" s="19" t="s">
        <v>189</v>
      </c>
      <c r="D65" s="20">
        <v>0</v>
      </c>
      <c r="E65" s="20">
        <v>0</v>
      </c>
      <c r="F65" s="20">
        <v>0</v>
      </c>
      <c r="G65" s="20"/>
      <c r="H65" s="20"/>
    </row>
    <row r="66" spans="1:8" x14ac:dyDescent="0.2">
      <c r="A66" s="18" t="s">
        <v>250</v>
      </c>
      <c r="B66" s="18" t="s">
        <v>203</v>
      </c>
      <c r="C66" s="19" t="s">
        <v>204</v>
      </c>
      <c r="D66" s="20">
        <v>0</v>
      </c>
      <c r="E66" s="20">
        <v>0</v>
      </c>
      <c r="F66" s="20">
        <v>0</v>
      </c>
      <c r="G66" s="20"/>
      <c r="H66" s="20"/>
    </row>
    <row r="67" spans="1:8" x14ac:dyDescent="0.2">
      <c r="A67" s="12" t="s">
        <v>13</v>
      </c>
      <c r="B67" s="12" t="s">
        <v>59</v>
      </c>
      <c r="C67" s="13" t="s">
        <v>60</v>
      </c>
      <c r="D67" s="14">
        <v>7000</v>
      </c>
      <c r="E67" s="14">
        <v>1800</v>
      </c>
      <c r="F67" s="14">
        <v>5200</v>
      </c>
      <c r="G67" s="14"/>
      <c r="H67" s="14"/>
    </row>
    <row r="68" spans="1:8" x14ac:dyDescent="0.2">
      <c r="A68" s="15" t="s">
        <v>13</v>
      </c>
      <c r="B68" s="15" t="s">
        <v>61</v>
      </c>
      <c r="C68" s="16" t="s">
        <v>62</v>
      </c>
      <c r="D68" s="17">
        <v>7000</v>
      </c>
      <c r="E68" s="17">
        <v>1800</v>
      </c>
      <c r="F68" s="17">
        <v>5200</v>
      </c>
      <c r="G68" s="17"/>
      <c r="H68" s="17"/>
    </row>
    <row r="69" spans="1:8" x14ac:dyDescent="0.2">
      <c r="A69" s="18" t="s">
        <v>251</v>
      </c>
      <c r="B69" s="18" t="s">
        <v>203</v>
      </c>
      <c r="C69" s="19" t="s">
        <v>204</v>
      </c>
      <c r="D69" s="20">
        <v>7000</v>
      </c>
      <c r="E69" s="20">
        <v>1800</v>
      </c>
      <c r="F69" s="20">
        <v>5200</v>
      </c>
      <c r="G69" s="20"/>
      <c r="H69" s="20"/>
    </row>
    <row r="70" spans="1:8" ht="22.5" x14ac:dyDescent="0.2">
      <c r="A70" s="9" t="s">
        <v>69</v>
      </c>
      <c r="B70" s="9" t="s">
        <v>252</v>
      </c>
      <c r="C70" s="10" t="s">
        <v>253</v>
      </c>
      <c r="D70" s="11">
        <v>5000</v>
      </c>
      <c r="E70" s="11">
        <v>0</v>
      </c>
      <c r="F70" s="11">
        <v>5000</v>
      </c>
      <c r="G70" s="11"/>
      <c r="H70" s="11"/>
    </row>
    <row r="71" spans="1:8" x14ac:dyDescent="0.2">
      <c r="A71" s="12" t="s">
        <v>13</v>
      </c>
      <c r="B71" s="12" t="s">
        <v>14</v>
      </c>
      <c r="C71" s="13" t="s">
        <v>15</v>
      </c>
      <c r="D71" s="14">
        <v>0</v>
      </c>
      <c r="E71" s="14">
        <v>0</v>
      </c>
      <c r="F71" s="14">
        <v>0</v>
      </c>
      <c r="G71" s="14"/>
      <c r="H71" s="14"/>
    </row>
    <row r="72" spans="1:8" x14ac:dyDescent="0.2">
      <c r="A72" s="15" t="s">
        <v>13</v>
      </c>
      <c r="B72" s="15" t="s">
        <v>16</v>
      </c>
      <c r="C72" s="16" t="s">
        <v>15</v>
      </c>
      <c r="D72" s="17">
        <v>0</v>
      </c>
      <c r="E72" s="17">
        <v>0</v>
      </c>
      <c r="F72" s="17">
        <v>0</v>
      </c>
      <c r="G72" s="17"/>
      <c r="H72" s="17"/>
    </row>
    <row r="73" spans="1:8" x14ac:dyDescent="0.2">
      <c r="A73" s="18" t="s">
        <v>254</v>
      </c>
      <c r="B73" s="18" t="s">
        <v>144</v>
      </c>
      <c r="C73" s="19" t="s">
        <v>145</v>
      </c>
      <c r="D73" s="20">
        <v>0</v>
      </c>
      <c r="E73" s="20">
        <v>0</v>
      </c>
      <c r="F73" s="20">
        <v>0</v>
      </c>
      <c r="G73" s="20"/>
      <c r="H73" s="20"/>
    </row>
    <row r="74" spans="1:8" x14ac:dyDescent="0.2">
      <c r="A74" s="18" t="s">
        <v>255</v>
      </c>
      <c r="B74" s="18" t="s">
        <v>150</v>
      </c>
      <c r="C74" s="19" t="s">
        <v>151</v>
      </c>
      <c r="D74" s="20">
        <v>0</v>
      </c>
      <c r="E74" s="20">
        <v>0</v>
      </c>
      <c r="F74" s="20">
        <v>0</v>
      </c>
      <c r="G74" s="20"/>
      <c r="H74" s="20"/>
    </row>
    <row r="75" spans="1:8" x14ac:dyDescent="0.2">
      <c r="A75" s="18" t="s">
        <v>256</v>
      </c>
      <c r="B75" s="18" t="s">
        <v>153</v>
      </c>
      <c r="C75" s="19" t="s">
        <v>154</v>
      </c>
      <c r="D75" s="20">
        <v>0</v>
      </c>
      <c r="E75" s="20">
        <v>0</v>
      </c>
      <c r="F75" s="20">
        <v>0</v>
      </c>
      <c r="G75" s="20"/>
      <c r="H75" s="20"/>
    </row>
    <row r="76" spans="1:8" x14ac:dyDescent="0.2">
      <c r="A76" s="18" t="s">
        <v>257</v>
      </c>
      <c r="B76" s="18" t="s">
        <v>168</v>
      </c>
      <c r="C76" s="19" t="s">
        <v>169</v>
      </c>
      <c r="D76" s="20">
        <v>0</v>
      </c>
      <c r="E76" s="20">
        <v>0</v>
      </c>
      <c r="F76" s="20">
        <v>0</v>
      </c>
      <c r="G76" s="20"/>
      <c r="H76" s="20"/>
    </row>
    <row r="77" spans="1:8" x14ac:dyDescent="0.2">
      <c r="A77" s="18" t="s">
        <v>258</v>
      </c>
      <c r="B77" s="18" t="s">
        <v>188</v>
      </c>
      <c r="C77" s="19" t="s">
        <v>189</v>
      </c>
      <c r="D77" s="20">
        <v>0</v>
      </c>
      <c r="E77" s="20">
        <v>0</v>
      </c>
      <c r="F77" s="20">
        <v>0</v>
      </c>
      <c r="G77" s="20"/>
      <c r="H77" s="20"/>
    </row>
    <row r="78" spans="1:8" x14ac:dyDescent="0.2">
      <c r="A78" s="18" t="s">
        <v>259</v>
      </c>
      <c r="B78" s="18" t="s">
        <v>203</v>
      </c>
      <c r="C78" s="19" t="s">
        <v>204</v>
      </c>
      <c r="D78" s="20">
        <v>0</v>
      </c>
      <c r="E78" s="20">
        <v>0</v>
      </c>
      <c r="F78" s="20">
        <v>0</v>
      </c>
      <c r="G78" s="20"/>
      <c r="H78" s="20"/>
    </row>
    <row r="79" spans="1:8" x14ac:dyDescent="0.2">
      <c r="A79" s="12" t="s">
        <v>13</v>
      </c>
      <c r="B79" s="12" t="s">
        <v>42</v>
      </c>
      <c r="C79" s="13" t="s">
        <v>43</v>
      </c>
      <c r="D79" s="14">
        <v>5000</v>
      </c>
      <c r="E79" s="14">
        <v>0</v>
      </c>
      <c r="F79" s="14">
        <v>5000</v>
      </c>
      <c r="G79" s="14"/>
      <c r="H79" s="14"/>
    </row>
    <row r="80" spans="1:8" x14ac:dyDescent="0.2">
      <c r="A80" s="15" t="s">
        <v>13</v>
      </c>
      <c r="B80" s="15" t="s">
        <v>44</v>
      </c>
      <c r="C80" s="16" t="s">
        <v>45</v>
      </c>
      <c r="D80" s="17">
        <v>0</v>
      </c>
      <c r="E80" s="17">
        <v>0</v>
      </c>
      <c r="F80" s="17">
        <v>0</v>
      </c>
      <c r="G80" s="17"/>
      <c r="H80" s="17"/>
    </row>
    <row r="81" spans="1:8" x14ac:dyDescent="0.2">
      <c r="A81" s="21" t="s">
        <v>13</v>
      </c>
      <c r="B81" s="21" t="s">
        <v>46</v>
      </c>
      <c r="C81" s="22" t="s">
        <v>45</v>
      </c>
      <c r="D81" s="23">
        <v>0</v>
      </c>
      <c r="E81" s="23">
        <v>0</v>
      </c>
      <c r="F81" s="23">
        <v>0</v>
      </c>
      <c r="G81" s="23"/>
      <c r="H81" s="23"/>
    </row>
    <row r="82" spans="1:8" x14ac:dyDescent="0.2">
      <c r="A82" s="24" t="s">
        <v>260</v>
      </c>
      <c r="B82" s="24" t="s">
        <v>144</v>
      </c>
      <c r="C82" s="25" t="s">
        <v>145</v>
      </c>
      <c r="D82" s="26">
        <v>0</v>
      </c>
      <c r="E82" s="26">
        <v>0</v>
      </c>
      <c r="F82" s="26">
        <v>0</v>
      </c>
      <c r="G82" s="26"/>
      <c r="H82" s="26"/>
    </row>
    <row r="83" spans="1:8" x14ac:dyDescent="0.2">
      <c r="A83" s="24" t="s">
        <v>261</v>
      </c>
      <c r="B83" s="24" t="s">
        <v>168</v>
      </c>
      <c r="C83" s="25" t="s">
        <v>169</v>
      </c>
      <c r="D83" s="26">
        <v>0</v>
      </c>
      <c r="E83" s="26">
        <v>0</v>
      </c>
      <c r="F83" s="26">
        <v>0</v>
      </c>
      <c r="G83" s="26"/>
      <c r="H83" s="26"/>
    </row>
    <row r="84" spans="1:8" x14ac:dyDescent="0.2">
      <c r="A84" s="24" t="s">
        <v>262</v>
      </c>
      <c r="B84" s="24" t="s">
        <v>203</v>
      </c>
      <c r="C84" s="25" t="s">
        <v>204</v>
      </c>
      <c r="D84" s="26">
        <v>0</v>
      </c>
      <c r="E84" s="26">
        <v>0</v>
      </c>
      <c r="F84" s="26">
        <v>0</v>
      </c>
      <c r="G84" s="26"/>
      <c r="H84" s="26"/>
    </row>
    <row r="85" spans="1:8" x14ac:dyDescent="0.2">
      <c r="A85" s="15" t="s">
        <v>13</v>
      </c>
      <c r="B85" s="15" t="s">
        <v>50</v>
      </c>
      <c r="C85" s="16" t="s">
        <v>51</v>
      </c>
      <c r="D85" s="17">
        <v>5000</v>
      </c>
      <c r="E85" s="17">
        <v>0</v>
      </c>
      <c r="F85" s="17">
        <v>5000</v>
      </c>
      <c r="G85" s="17"/>
      <c r="H85" s="17"/>
    </row>
    <row r="86" spans="1:8" x14ac:dyDescent="0.2">
      <c r="A86" s="21" t="s">
        <v>13</v>
      </c>
      <c r="B86" s="21" t="s">
        <v>52</v>
      </c>
      <c r="C86" s="22" t="s">
        <v>51</v>
      </c>
      <c r="D86" s="23">
        <v>5000</v>
      </c>
      <c r="E86" s="23">
        <v>0</v>
      </c>
      <c r="F86" s="23">
        <v>5000</v>
      </c>
      <c r="G86" s="23"/>
      <c r="H86" s="23"/>
    </row>
    <row r="87" spans="1:8" x14ac:dyDescent="0.2">
      <c r="A87" s="24" t="s">
        <v>263</v>
      </c>
      <c r="B87" s="24" t="s">
        <v>144</v>
      </c>
      <c r="C87" s="25" t="s">
        <v>145</v>
      </c>
      <c r="D87" s="26">
        <v>1000</v>
      </c>
      <c r="E87" s="26">
        <v>0</v>
      </c>
      <c r="F87" s="26">
        <v>1000</v>
      </c>
      <c r="G87" s="26"/>
      <c r="H87" s="26"/>
    </row>
    <row r="88" spans="1:8" x14ac:dyDescent="0.2">
      <c r="A88" s="24" t="s">
        <v>264</v>
      </c>
      <c r="B88" s="24" t="s">
        <v>150</v>
      </c>
      <c r="C88" s="25" t="s">
        <v>151</v>
      </c>
      <c r="D88" s="26">
        <v>1000</v>
      </c>
      <c r="E88" s="26">
        <v>0</v>
      </c>
      <c r="F88" s="26">
        <v>1000</v>
      </c>
      <c r="G88" s="26"/>
      <c r="H88" s="26"/>
    </row>
    <row r="89" spans="1:8" x14ac:dyDescent="0.2">
      <c r="A89" s="24" t="s">
        <v>265</v>
      </c>
      <c r="B89" s="24" t="s">
        <v>168</v>
      </c>
      <c r="C89" s="25" t="s">
        <v>169</v>
      </c>
      <c r="D89" s="26">
        <v>3000</v>
      </c>
      <c r="E89" s="26">
        <v>0</v>
      </c>
      <c r="F89" s="26">
        <v>3000</v>
      </c>
      <c r="G89" s="26"/>
      <c r="H89" s="26"/>
    </row>
    <row r="90" spans="1:8" ht="22.5" x14ac:dyDescent="0.2">
      <c r="A90" s="9" t="s">
        <v>69</v>
      </c>
      <c r="B90" s="9" t="s">
        <v>266</v>
      </c>
      <c r="C90" s="10" t="s">
        <v>267</v>
      </c>
      <c r="D90" s="11">
        <v>14000</v>
      </c>
      <c r="E90" s="11">
        <v>4375</v>
      </c>
      <c r="F90" s="11">
        <v>9625</v>
      </c>
      <c r="G90" s="11"/>
      <c r="H90" s="11"/>
    </row>
    <row r="91" spans="1:8" x14ac:dyDescent="0.2">
      <c r="A91" s="12" t="s">
        <v>13</v>
      </c>
      <c r="B91" s="12" t="s">
        <v>14</v>
      </c>
      <c r="C91" s="13" t="s">
        <v>15</v>
      </c>
      <c r="D91" s="14">
        <v>0</v>
      </c>
      <c r="E91" s="14">
        <v>0</v>
      </c>
      <c r="F91" s="14">
        <v>0</v>
      </c>
      <c r="G91" s="14"/>
      <c r="H91" s="14"/>
    </row>
    <row r="92" spans="1:8" x14ac:dyDescent="0.2">
      <c r="A92" s="15" t="s">
        <v>13</v>
      </c>
      <c r="B92" s="15" t="s">
        <v>16</v>
      </c>
      <c r="C92" s="16" t="s">
        <v>15</v>
      </c>
      <c r="D92" s="17">
        <v>0</v>
      </c>
      <c r="E92" s="17">
        <v>0</v>
      </c>
      <c r="F92" s="17">
        <v>0</v>
      </c>
      <c r="G92" s="17"/>
      <c r="H92" s="17"/>
    </row>
    <row r="93" spans="1:8" x14ac:dyDescent="0.2">
      <c r="A93" s="18" t="s">
        <v>268</v>
      </c>
      <c r="B93" s="18" t="s">
        <v>144</v>
      </c>
      <c r="C93" s="19" t="s">
        <v>145</v>
      </c>
      <c r="D93" s="20">
        <v>0</v>
      </c>
      <c r="E93" s="20">
        <v>0</v>
      </c>
      <c r="F93" s="20">
        <v>0</v>
      </c>
      <c r="G93" s="20"/>
      <c r="H93" s="20"/>
    </row>
    <row r="94" spans="1:8" x14ac:dyDescent="0.2">
      <c r="A94" s="18" t="s">
        <v>269</v>
      </c>
      <c r="B94" s="18" t="s">
        <v>150</v>
      </c>
      <c r="C94" s="19" t="s">
        <v>151</v>
      </c>
      <c r="D94" s="20">
        <v>0</v>
      </c>
      <c r="E94" s="20">
        <v>0</v>
      </c>
      <c r="F94" s="20">
        <v>0</v>
      </c>
      <c r="G94" s="20"/>
      <c r="H94" s="20"/>
    </row>
    <row r="95" spans="1:8" x14ac:dyDescent="0.2">
      <c r="A95" s="18" t="s">
        <v>270</v>
      </c>
      <c r="B95" s="18" t="s">
        <v>153</v>
      </c>
      <c r="C95" s="19" t="s">
        <v>154</v>
      </c>
      <c r="D95" s="20">
        <v>0</v>
      </c>
      <c r="E95" s="20">
        <v>0</v>
      </c>
      <c r="F95" s="20">
        <v>0</v>
      </c>
      <c r="G95" s="20"/>
      <c r="H95" s="20"/>
    </row>
    <row r="96" spans="1:8" x14ac:dyDescent="0.2">
      <c r="A96" s="18" t="s">
        <v>271</v>
      </c>
      <c r="B96" s="18" t="s">
        <v>168</v>
      </c>
      <c r="C96" s="19" t="s">
        <v>169</v>
      </c>
      <c r="D96" s="20">
        <v>0</v>
      </c>
      <c r="E96" s="20">
        <v>0</v>
      </c>
      <c r="F96" s="20">
        <v>0</v>
      </c>
      <c r="G96" s="20"/>
      <c r="H96" s="20"/>
    </row>
    <row r="97" spans="1:8" x14ac:dyDescent="0.2">
      <c r="A97" s="18" t="s">
        <v>272</v>
      </c>
      <c r="B97" s="18" t="s">
        <v>188</v>
      </c>
      <c r="C97" s="19" t="s">
        <v>189</v>
      </c>
      <c r="D97" s="20">
        <v>0</v>
      </c>
      <c r="E97" s="20">
        <v>0</v>
      </c>
      <c r="F97" s="20">
        <v>0</v>
      </c>
      <c r="G97" s="20"/>
      <c r="H97" s="20"/>
    </row>
    <row r="98" spans="1:8" x14ac:dyDescent="0.2">
      <c r="A98" s="18" t="s">
        <v>273</v>
      </c>
      <c r="B98" s="18" t="s">
        <v>203</v>
      </c>
      <c r="C98" s="19" t="s">
        <v>204</v>
      </c>
      <c r="D98" s="20">
        <v>0</v>
      </c>
      <c r="E98" s="20">
        <v>0</v>
      </c>
      <c r="F98" s="20">
        <v>0</v>
      </c>
      <c r="G98" s="20"/>
      <c r="H98" s="20"/>
    </row>
    <row r="99" spans="1:8" x14ac:dyDescent="0.2">
      <c r="A99" s="12" t="s">
        <v>13</v>
      </c>
      <c r="B99" s="12" t="s">
        <v>42</v>
      </c>
      <c r="C99" s="13" t="s">
        <v>43</v>
      </c>
      <c r="D99" s="14">
        <v>9000</v>
      </c>
      <c r="E99" s="14">
        <v>4375</v>
      </c>
      <c r="F99" s="14">
        <v>4625</v>
      </c>
      <c r="G99" s="14"/>
      <c r="H99" s="14"/>
    </row>
    <row r="100" spans="1:8" x14ac:dyDescent="0.2">
      <c r="A100" s="15" t="s">
        <v>13</v>
      </c>
      <c r="B100" s="15" t="s">
        <v>44</v>
      </c>
      <c r="C100" s="16" t="s">
        <v>45</v>
      </c>
      <c r="D100" s="17">
        <v>0</v>
      </c>
      <c r="E100" s="17">
        <v>0</v>
      </c>
      <c r="F100" s="17">
        <v>0</v>
      </c>
      <c r="G100" s="17"/>
      <c r="H100" s="17"/>
    </row>
    <row r="101" spans="1:8" x14ac:dyDescent="0.2">
      <c r="A101" s="21" t="s">
        <v>13</v>
      </c>
      <c r="B101" s="21" t="s">
        <v>46</v>
      </c>
      <c r="C101" s="22" t="s">
        <v>45</v>
      </c>
      <c r="D101" s="23">
        <v>0</v>
      </c>
      <c r="E101" s="23">
        <v>0</v>
      </c>
      <c r="F101" s="23">
        <v>0</v>
      </c>
      <c r="G101" s="23"/>
      <c r="H101" s="23"/>
    </row>
    <row r="102" spans="1:8" x14ac:dyDescent="0.2">
      <c r="A102" s="24" t="s">
        <v>274</v>
      </c>
      <c r="B102" s="24" t="s">
        <v>144</v>
      </c>
      <c r="C102" s="25" t="s">
        <v>145</v>
      </c>
      <c r="D102" s="26">
        <v>0</v>
      </c>
      <c r="E102" s="26">
        <v>0</v>
      </c>
      <c r="F102" s="26">
        <v>0</v>
      </c>
      <c r="G102" s="26"/>
      <c r="H102" s="26"/>
    </row>
    <row r="103" spans="1:8" x14ac:dyDescent="0.2">
      <c r="A103" s="24" t="s">
        <v>275</v>
      </c>
      <c r="B103" s="24" t="s">
        <v>168</v>
      </c>
      <c r="C103" s="25" t="s">
        <v>169</v>
      </c>
      <c r="D103" s="26">
        <v>0</v>
      </c>
      <c r="E103" s="26">
        <v>0</v>
      </c>
      <c r="F103" s="26">
        <v>0</v>
      </c>
      <c r="G103" s="26"/>
      <c r="H103" s="26"/>
    </row>
    <row r="104" spans="1:8" x14ac:dyDescent="0.2">
      <c r="A104" s="15" t="s">
        <v>13</v>
      </c>
      <c r="B104" s="15" t="s">
        <v>50</v>
      </c>
      <c r="C104" s="16" t="s">
        <v>51</v>
      </c>
      <c r="D104" s="17">
        <v>9000</v>
      </c>
      <c r="E104" s="17">
        <v>4375</v>
      </c>
      <c r="F104" s="17">
        <v>4625</v>
      </c>
      <c r="G104" s="17"/>
      <c r="H104" s="17"/>
    </row>
    <row r="105" spans="1:8" x14ac:dyDescent="0.2">
      <c r="A105" s="21" t="s">
        <v>13</v>
      </c>
      <c r="B105" s="21" t="s">
        <v>52</v>
      </c>
      <c r="C105" s="22" t="s">
        <v>51</v>
      </c>
      <c r="D105" s="23">
        <v>9000</v>
      </c>
      <c r="E105" s="23">
        <v>4375</v>
      </c>
      <c r="F105" s="23">
        <v>4625</v>
      </c>
      <c r="G105" s="23"/>
      <c r="H105" s="23"/>
    </row>
    <row r="106" spans="1:8" x14ac:dyDescent="0.2">
      <c r="A106" s="24" t="s">
        <v>276</v>
      </c>
      <c r="B106" s="24" t="s">
        <v>144</v>
      </c>
      <c r="C106" s="25" t="s">
        <v>145</v>
      </c>
      <c r="D106" s="26">
        <v>3000</v>
      </c>
      <c r="E106" s="26">
        <v>0</v>
      </c>
      <c r="F106" s="26">
        <v>3000</v>
      </c>
      <c r="G106" s="26"/>
      <c r="H106" s="26"/>
    </row>
    <row r="107" spans="1:8" x14ac:dyDescent="0.2">
      <c r="A107" s="24" t="s">
        <v>277</v>
      </c>
      <c r="B107" s="24" t="s">
        <v>168</v>
      </c>
      <c r="C107" s="25" t="s">
        <v>169</v>
      </c>
      <c r="D107" s="26">
        <v>6000</v>
      </c>
      <c r="E107" s="26">
        <v>4375</v>
      </c>
      <c r="F107" s="26">
        <v>1625</v>
      </c>
      <c r="G107" s="26"/>
      <c r="H107" s="26"/>
    </row>
    <row r="108" spans="1:8" x14ac:dyDescent="0.2">
      <c r="A108" s="12" t="s">
        <v>13</v>
      </c>
      <c r="B108" s="12" t="s">
        <v>59</v>
      </c>
      <c r="C108" s="13" t="s">
        <v>60</v>
      </c>
      <c r="D108" s="14">
        <v>5000</v>
      </c>
      <c r="E108" s="14">
        <v>0</v>
      </c>
      <c r="F108" s="14">
        <v>5000</v>
      </c>
      <c r="G108" s="14"/>
      <c r="H108" s="14"/>
    </row>
    <row r="109" spans="1:8" x14ac:dyDescent="0.2">
      <c r="A109" s="15" t="s">
        <v>13</v>
      </c>
      <c r="B109" s="15" t="s">
        <v>61</v>
      </c>
      <c r="C109" s="16" t="s">
        <v>62</v>
      </c>
      <c r="D109" s="17">
        <v>5000</v>
      </c>
      <c r="E109" s="17">
        <v>0</v>
      </c>
      <c r="F109" s="17">
        <v>5000</v>
      </c>
      <c r="G109" s="17"/>
      <c r="H109" s="17"/>
    </row>
    <row r="110" spans="1:8" x14ac:dyDescent="0.2">
      <c r="A110" s="18" t="s">
        <v>278</v>
      </c>
      <c r="B110" s="18" t="s">
        <v>168</v>
      </c>
      <c r="C110" s="19" t="s">
        <v>169</v>
      </c>
      <c r="D110" s="20">
        <v>5000</v>
      </c>
      <c r="E110" s="20">
        <v>0</v>
      </c>
      <c r="F110" s="20">
        <v>5000</v>
      </c>
      <c r="G110" s="20"/>
      <c r="H110" s="20"/>
    </row>
    <row r="111" spans="1:8" ht="22.5" x14ac:dyDescent="0.2">
      <c r="A111" s="9" t="s">
        <v>69</v>
      </c>
      <c r="B111" s="9" t="s">
        <v>279</v>
      </c>
      <c r="C111" s="10" t="s">
        <v>280</v>
      </c>
      <c r="D111" s="11">
        <v>892000</v>
      </c>
      <c r="E111" s="11">
        <v>614071.13</v>
      </c>
      <c r="F111" s="11">
        <v>277928.87</v>
      </c>
      <c r="G111" s="11"/>
      <c r="H111" s="11"/>
    </row>
    <row r="112" spans="1:8" x14ac:dyDescent="0.2">
      <c r="A112" s="12" t="s">
        <v>13</v>
      </c>
      <c r="B112" s="12" t="s">
        <v>23</v>
      </c>
      <c r="C112" s="13" t="s">
        <v>24</v>
      </c>
      <c r="D112" s="14">
        <v>53000</v>
      </c>
      <c r="E112" s="14">
        <v>2560</v>
      </c>
      <c r="F112" s="14">
        <v>50440</v>
      </c>
      <c r="G112" s="14"/>
      <c r="H112" s="14"/>
    </row>
    <row r="113" spans="1:8" x14ac:dyDescent="0.2">
      <c r="A113" s="15" t="s">
        <v>13</v>
      </c>
      <c r="B113" s="15" t="s">
        <v>25</v>
      </c>
      <c r="C113" s="16" t="s">
        <v>26</v>
      </c>
      <c r="D113" s="17">
        <v>53000</v>
      </c>
      <c r="E113" s="17">
        <v>2560</v>
      </c>
      <c r="F113" s="17">
        <v>50440</v>
      </c>
      <c r="G113" s="17"/>
      <c r="H113" s="17"/>
    </row>
    <row r="114" spans="1:8" x14ac:dyDescent="0.2">
      <c r="A114" s="18" t="s">
        <v>281</v>
      </c>
      <c r="B114" s="18" t="s">
        <v>153</v>
      </c>
      <c r="C114" s="19" t="s">
        <v>154</v>
      </c>
      <c r="D114" s="20">
        <v>40000</v>
      </c>
      <c r="E114" s="20">
        <v>0</v>
      </c>
      <c r="F114" s="20">
        <v>40000</v>
      </c>
      <c r="G114" s="20"/>
      <c r="H114" s="20"/>
    </row>
    <row r="115" spans="1:8" x14ac:dyDescent="0.2">
      <c r="A115" s="18" t="s">
        <v>282</v>
      </c>
      <c r="B115" s="18" t="s">
        <v>283</v>
      </c>
      <c r="C115" s="19" t="s">
        <v>284</v>
      </c>
      <c r="D115" s="20">
        <v>7000</v>
      </c>
      <c r="E115" s="20">
        <v>1777</v>
      </c>
      <c r="F115" s="20">
        <v>5223</v>
      </c>
      <c r="G115" s="20"/>
      <c r="H115" s="20"/>
    </row>
    <row r="116" spans="1:8" x14ac:dyDescent="0.2">
      <c r="A116" s="18" t="s">
        <v>285</v>
      </c>
      <c r="B116" s="18" t="s">
        <v>203</v>
      </c>
      <c r="C116" s="19" t="s">
        <v>204</v>
      </c>
      <c r="D116" s="20">
        <v>6000</v>
      </c>
      <c r="E116" s="20">
        <v>783</v>
      </c>
      <c r="F116" s="20">
        <v>5217</v>
      </c>
      <c r="G116" s="20"/>
      <c r="H116" s="20"/>
    </row>
    <row r="117" spans="1:8" x14ac:dyDescent="0.2">
      <c r="A117" s="12" t="s">
        <v>13</v>
      </c>
      <c r="B117" s="12" t="s">
        <v>30</v>
      </c>
      <c r="C117" s="13" t="s">
        <v>31</v>
      </c>
      <c r="D117" s="14">
        <v>839000</v>
      </c>
      <c r="E117" s="14">
        <v>611511.13</v>
      </c>
      <c r="F117" s="14">
        <v>227488.87</v>
      </c>
      <c r="G117" s="14"/>
      <c r="H117" s="14"/>
    </row>
    <row r="118" spans="1:8" x14ac:dyDescent="0.2">
      <c r="A118" s="15" t="s">
        <v>13</v>
      </c>
      <c r="B118" s="15" t="s">
        <v>32</v>
      </c>
      <c r="C118" s="16" t="s">
        <v>33</v>
      </c>
      <c r="D118" s="17">
        <v>839000</v>
      </c>
      <c r="E118" s="17">
        <v>611511.13</v>
      </c>
      <c r="F118" s="17">
        <v>227488.87</v>
      </c>
      <c r="G118" s="17"/>
      <c r="H118" s="17"/>
    </row>
    <row r="119" spans="1:8" x14ac:dyDescent="0.2">
      <c r="A119" s="18" t="s">
        <v>286</v>
      </c>
      <c r="B119" s="18" t="s">
        <v>153</v>
      </c>
      <c r="C119" s="19" t="s">
        <v>154</v>
      </c>
      <c r="D119" s="20">
        <v>15000</v>
      </c>
      <c r="E119" s="20">
        <v>0</v>
      </c>
      <c r="F119" s="20">
        <v>15000</v>
      </c>
      <c r="G119" s="20"/>
      <c r="H119" s="20"/>
    </row>
    <row r="120" spans="1:8" x14ac:dyDescent="0.2">
      <c r="A120" s="18" t="s">
        <v>287</v>
      </c>
      <c r="B120" s="18" t="s">
        <v>288</v>
      </c>
      <c r="C120" s="19" t="s">
        <v>289</v>
      </c>
      <c r="D120" s="20">
        <v>700000</v>
      </c>
      <c r="E120" s="20">
        <v>611511.13</v>
      </c>
      <c r="F120" s="20">
        <v>88488.87</v>
      </c>
      <c r="G120" s="20"/>
      <c r="H120" s="20"/>
    </row>
    <row r="121" spans="1:8" x14ac:dyDescent="0.2">
      <c r="A121" s="18" t="s">
        <v>290</v>
      </c>
      <c r="B121" s="18" t="s">
        <v>156</v>
      </c>
      <c r="C121" s="19" t="s">
        <v>157</v>
      </c>
      <c r="D121" s="20">
        <v>72000</v>
      </c>
      <c r="E121" s="20">
        <v>0</v>
      </c>
      <c r="F121" s="20">
        <v>72000</v>
      </c>
      <c r="G121" s="20"/>
      <c r="H121" s="20"/>
    </row>
    <row r="122" spans="1:8" x14ac:dyDescent="0.2">
      <c r="A122" s="18" t="s">
        <v>291</v>
      </c>
      <c r="B122" s="18" t="s">
        <v>159</v>
      </c>
      <c r="C122" s="19" t="s">
        <v>160</v>
      </c>
      <c r="D122" s="20">
        <v>12000</v>
      </c>
      <c r="E122" s="20">
        <v>0</v>
      </c>
      <c r="F122" s="20">
        <v>12000</v>
      </c>
      <c r="G122" s="20"/>
      <c r="H122" s="20"/>
    </row>
    <row r="123" spans="1:8" x14ac:dyDescent="0.2">
      <c r="A123" s="18" t="s">
        <v>292</v>
      </c>
      <c r="B123" s="18" t="s">
        <v>162</v>
      </c>
      <c r="C123" s="19" t="s">
        <v>163</v>
      </c>
      <c r="D123" s="20">
        <v>0</v>
      </c>
      <c r="E123" s="20">
        <v>0</v>
      </c>
      <c r="F123" s="20">
        <v>0</v>
      </c>
      <c r="G123" s="20"/>
      <c r="H123" s="20"/>
    </row>
    <row r="124" spans="1:8" x14ac:dyDescent="0.2">
      <c r="A124" s="18" t="s">
        <v>293</v>
      </c>
      <c r="B124" s="18" t="s">
        <v>165</v>
      </c>
      <c r="C124" s="19" t="s">
        <v>166</v>
      </c>
      <c r="D124" s="20">
        <v>0</v>
      </c>
      <c r="E124" s="20">
        <v>0</v>
      </c>
      <c r="F124" s="20">
        <v>0</v>
      </c>
      <c r="G124" s="20"/>
      <c r="H124" s="20"/>
    </row>
    <row r="125" spans="1:8" x14ac:dyDescent="0.2">
      <c r="A125" s="18" t="s">
        <v>294</v>
      </c>
      <c r="B125" s="18" t="s">
        <v>168</v>
      </c>
      <c r="C125" s="19" t="s">
        <v>169</v>
      </c>
      <c r="D125" s="20">
        <v>0</v>
      </c>
      <c r="E125" s="20">
        <v>0</v>
      </c>
      <c r="F125" s="20">
        <v>0</v>
      </c>
      <c r="G125" s="20"/>
      <c r="H125" s="20"/>
    </row>
    <row r="126" spans="1:8" x14ac:dyDescent="0.2">
      <c r="A126" s="18" t="s">
        <v>295</v>
      </c>
      <c r="B126" s="18" t="s">
        <v>173</v>
      </c>
      <c r="C126" s="19" t="s">
        <v>174</v>
      </c>
      <c r="D126" s="20">
        <v>15000</v>
      </c>
      <c r="E126" s="20">
        <v>0</v>
      </c>
      <c r="F126" s="20">
        <v>15000</v>
      </c>
      <c r="G126" s="20"/>
      <c r="H126" s="20"/>
    </row>
    <row r="127" spans="1:8" x14ac:dyDescent="0.2">
      <c r="A127" s="18" t="s">
        <v>296</v>
      </c>
      <c r="B127" s="18" t="s">
        <v>185</v>
      </c>
      <c r="C127" s="19" t="s">
        <v>186</v>
      </c>
      <c r="D127" s="20">
        <v>15000</v>
      </c>
      <c r="E127" s="20">
        <v>0</v>
      </c>
      <c r="F127" s="20">
        <v>15000</v>
      </c>
      <c r="G127" s="20"/>
      <c r="H127" s="20"/>
    </row>
    <row r="128" spans="1:8" x14ac:dyDescent="0.2">
      <c r="A128" s="18" t="s">
        <v>297</v>
      </c>
      <c r="B128" s="18" t="s">
        <v>188</v>
      </c>
      <c r="C128" s="19" t="s">
        <v>189</v>
      </c>
      <c r="D128" s="20">
        <v>0</v>
      </c>
      <c r="E128" s="20">
        <v>0</v>
      </c>
      <c r="F128" s="20">
        <v>0</v>
      </c>
      <c r="G128" s="20"/>
      <c r="H128" s="20"/>
    </row>
    <row r="129" spans="1:9" x14ac:dyDescent="0.2">
      <c r="A129" s="18" t="s">
        <v>298</v>
      </c>
      <c r="B129" s="18" t="s">
        <v>203</v>
      </c>
      <c r="C129" s="19" t="s">
        <v>204</v>
      </c>
      <c r="D129" s="20">
        <v>10000</v>
      </c>
      <c r="E129" s="20">
        <v>0</v>
      </c>
      <c r="F129" s="20">
        <v>10000</v>
      </c>
      <c r="G129" s="20"/>
      <c r="H129" s="20"/>
    </row>
    <row r="130" spans="1:9" ht="22.5" x14ac:dyDescent="0.2">
      <c r="A130" s="9" t="s">
        <v>69</v>
      </c>
      <c r="B130" s="9" t="s">
        <v>299</v>
      </c>
      <c r="C130" s="10" t="s">
        <v>300</v>
      </c>
      <c r="D130" s="11">
        <v>627146</v>
      </c>
      <c r="E130" s="11">
        <v>331826.55</v>
      </c>
      <c r="F130" s="11">
        <v>295319.45</v>
      </c>
      <c r="G130" s="11"/>
      <c r="H130" s="11"/>
    </row>
    <row r="131" spans="1:9" x14ac:dyDescent="0.2">
      <c r="A131" s="12" t="s">
        <v>13</v>
      </c>
      <c r="B131" s="12" t="s">
        <v>14</v>
      </c>
      <c r="C131" s="13" t="s">
        <v>15</v>
      </c>
      <c r="D131" s="14">
        <v>612146</v>
      </c>
      <c r="E131" s="14">
        <v>331826.55</v>
      </c>
      <c r="F131" s="14">
        <v>280319.45</v>
      </c>
      <c r="G131" s="14"/>
      <c r="H131" s="14"/>
    </row>
    <row r="132" spans="1:9" x14ac:dyDescent="0.2">
      <c r="A132" s="15" t="s">
        <v>13</v>
      </c>
      <c r="B132" s="15" t="s">
        <v>16</v>
      </c>
      <c r="C132" s="16" t="s">
        <v>15</v>
      </c>
      <c r="D132" s="17">
        <v>612146</v>
      </c>
      <c r="E132" s="17">
        <v>331826.55</v>
      </c>
      <c r="F132" s="17">
        <v>280319.45</v>
      </c>
      <c r="G132" s="17">
        <f>SUM(G133:G148)</f>
        <v>326154</v>
      </c>
      <c r="H132" s="78">
        <f>SUM(H133:H148)</f>
        <v>938300</v>
      </c>
    </row>
    <row r="133" spans="1:9" x14ac:dyDescent="0.2">
      <c r="A133" s="18" t="s">
        <v>301</v>
      </c>
      <c r="B133" s="18" t="s">
        <v>153</v>
      </c>
      <c r="C133" s="19" t="s">
        <v>302</v>
      </c>
      <c r="D133" s="20">
        <v>68000</v>
      </c>
      <c r="E133" s="20">
        <v>74526.78</v>
      </c>
      <c r="F133" s="20">
        <v>-6526.78</v>
      </c>
      <c r="G133" s="20">
        <v>125000</v>
      </c>
      <c r="H133" s="20">
        <f>D133+G133</f>
        <v>193000</v>
      </c>
    </row>
    <row r="134" spans="1:9" x14ac:dyDescent="0.2">
      <c r="A134" s="18" t="s">
        <v>303</v>
      </c>
      <c r="B134" s="18" t="s">
        <v>288</v>
      </c>
      <c r="C134" s="19" t="s">
        <v>289</v>
      </c>
      <c r="D134" s="20">
        <v>0</v>
      </c>
      <c r="E134" s="20">
        <v>0</v>
      </c>
      <c r="F134" s="20">
        <v>0</v>
      </c>
      <c r="G134" s="20">
        <v>0</v>
      </c>
      <c r="H134" s="20">
        <v>0</v>
      </c>
    </row>
    <row r="135" spans="1:9" x14ac:dyDescent="0.2">
      <c r="A135" s="18" t="s">
        <v>304</v>
      </c>
      <c r="B135" s="18" t="s">
        <v>156</v>
      </c>
      <c r="C135" s="19" t="s">
        <v>157</v>
      </c>
      <c r="D135" s="20">
        <v>350000</v>
      </c>
      <c r="E135" s="20">
        <v>197806.02</v>
      </c>
      <c r="F135" s="20">
        <v>152193.98000000001</v>
      </c>
      <c r="G135" s="20">
        <v>0</v>
      </c>
      <c r="H135" s="20">
        <v>350000</v>
      </c>
    </row>
    <row r="136" spans="1:9" x14ac:dyDescent="0.2">
      <c r="A136" s="18" t="s">
        <v>305</v>
      </c>
      <c r="B136" s="18" t="s">
        <v>159</v>
      </c>
      <c r="C136" s="19" t="s">
        <v>160</v>
      </c>
      <c r="D136" s="20">
        <v>50000</v>
      </c>
      <c r="E136" s="20">
        <v>0</v>
      </c>
      <c r="F136" s="20">
        <v>50000</v>
      </c>
      <c r="G136" s="20">
        <f>H136-D136</f>
        <v>-2000</v>
      </c>
      <c r="H136" s="20">
        <v>48000</v>
      </c>
    </row>
    <row r="137" spans="1:9" x14ac:dyDescent="0.2">
      <c r="A137" s="18" t="s">
        <v>306</v>
      </c>
      <c r="B137" s="18" t="s">
        <v>162</v>
      </c>
      <c r="C137" s="19" t="s">
        <v>163</v>
      </c>
      <c r="D137" s="20">
        <v>0</v>
      </c>
      <c r="E137" s="20">
        <v>0</v>
      </c>
      <c r="F137" s="20">
        <v>0</v>
      </c>
      <c r="G137" s="20"/>
      <c r="H137" s="20"/>
    </row>
    <row r="138" spans="1:9" s="77" customFormat="1" x14ac:dyDescent="0.2">
      <c r="A138" s="76" t="s">
        <v>307</v>
      </c>
      <c r="B138" s="76" t="s">
        <v>168</v>
      </c>
      <c r="C138" s="92" t="s">
        <v>169</v>
      </c>
      <c r="D138" s="57">
        <v>12000</v>
      </c>
      <c r="E138" s="57">
        <v>1425</v>
      </c>
      <c r="F138" s="57">
        <v>10575</v>
      </c>
      <c r="G138" s="57">
        <v>5000</v>
      </c>
      <c r="H138" s="57">
        <f>D138+G138</f>
        <v>17000</v>
      </c>
      <c r="I138" s="89"/>
    </row>
    <row r="139" spans="1:9" x14ac:dyDescent="0.2">
      <c r="A139" s="18" t="s">
        <v>308</v>
      </c>
      <c r="B139" s="18" t="s">
        <v>173</v>
      </c>
      <c r="C139" s="19" t="s">
        <v>174</v>
      </c>
      <c r="D139" s="20">
        <v>90000</v>
      </c>
      <c r="E139" s="20">
        <v>58068.75</v>
      </c>
      <c r="F139" s="20">
        <v>31931.25</v>
      </c>
      <c r="G139" s="20">
        <v>63000</v>
      </c>
      <c r="H139" s="20">
        <v>153000</v>
      </c>
      <c r="I139" s="84" t="s">
        <v>467</v>
      </c>
    </row>
    <row r="140" spans="1:9" x14ac:dyDescent="0.2">
      <c r="A140" s="18" t="s">
        <v>309</v>
      </c>
      <c r="B140" s="18" t="s">
        <v>179</v>
      </c>
      <c r="C140" s="19" t="s">
        <v>180</v>
      </c>
      <c r="D140" s="20">
        <v>10146</v>
      </c>
      <c r="E140" s="20">
        <v>0</v>
      </c>
      <c r="F140" s="20">
        <v>10146</v>
      </c>
      <c r="G140" s="20">
        <f>H140-D140</f>
        <v>35154</v>
      </c>
      <c r="H140" s="20">
        <v>45300</v>
      </c>
      <c r="I140" s="84" t="s">
        <v>467</v>
      </c>
    </row>
    <row r="141" spans="1:9" x14ac:dyDescent="0.2">
      <c r="A141" s="18" t="s">
        <v>310</v>
      </c>
      <c r="B141" s="18" t="s">
        <v>182</v>
      </c>
      <c r="C141" s="19" t="s">
        <v>183</v>
      </c>
      <c r="D141" s="20">
        <v>32000</v>
      </c>
      <c r="E141" s="20">
        <v>0</v>
      </c>
      <c r="F141" s="20">
        <v>32000</v>
      </c>
      <c r="G141" s="20">
        <v>-32000</v>
      </c>
      <c r="H141" s="80">
        <v>0</v>
      </c>
    </row>
    <row r="142" spans="1:9" x14ac:dyDescent="0.2">
      <c r="A142" s="18" t="s">
        <v>311</v>
      </c>
      <c r="B142" s="18" t="s">
        <v>188</v>
      </c>
      <c r="C142" s="19" t="s">
        <v>189</v>
      </c>
      <c r="D142" s="20">
        <v>0</v>
      </c>
      <c r="E142" s="20">
        <v>0</v>
      </c>
      <c r="F142" s="20">
        <v>0</v>
      </c>
      <c r="G142" s="20">
        <f>H142-D142</f>
        <v>12100</v>
      </c>
      <c r="H142" s="20">
        <v>12100</v>
      </c>
      <c r="I142" s="84" t="s">
        <v>467</v>
      </c>
    </row>
    <row r="143" spans="1:9" x14ac:dyDescent="0.2">
      <c r="A143" s="18" t="s">
        <v>312</v>
      </c>
      <c r="B143" s="18" t="s">
        <v>191</v>
      </c>
      <c r="C143" s="19" t="s">
        <v>192</v>
      </c>
      <c r="D143" s="20">
        <v>0</v>
      </c>
      <c r="E143" s="20">
        <v>0</v>
      </c>
      <c r="F143" s="20">
        <v>0</v>
      </c>
      <c r="G143" s="20">
        <f>H143-D143</f>
        <v>40000</v>
      </c>
      <c r="H143" s="20">
        <v>40000</v>
      </c>
      <c r="I143" s="84" t="s">
        <v>467</v>
      </c>
    </row>
    <row r="144" spans="1:9" x14ac:dyDescent="0.2">
      <c r="A144" s="18" t="s">
        <v>313</v>
      </c>
      <c r="B144" s="18" t="s">
        <v>194</v>
      </c>
      <c r="C144" s="19" t="s">
        <v>195</v>
      </c>
      <c r="D144" s="20">
        <v>0</v>
      </c>
      <c r="E144" s="20">
        <v>0</v>
      </c>
      <c r="F144" s="20">
        <v>0</v>
      </c>
      <c r="G144" s="20">
        <v>26700</v>
      </c>
      <c r="H144" s="79">
        <v>26700</v>
      </c>
      <c r="I144" s="84" t="s">
        <v>467</v>
      </c>
    </row>
    <row r="145" spans="1:8" ht="22.5" x14ac:dyDescent="0.2">
      <c r="A145" s="18" t="s">
        <v>314</v>
      </c>
      <c r="B145" s="18" t="s">
        <v>315</v>
      </c>
      <c r="C145" s="19" t="s">
        <v>316</v>
      </c>
      <c r="D145" s="20">
        <v>0</v>
      </c>
      <c r="E145" s="20">
        <v>0</v>
      </c>
      <c r="F145" s="20">
        <v>0</v>
      </c>
      <c r="G145" s="20">
        <f>H145-D145</f>
        <v>22200</v>
      </c>
      <c r="H145" s="20">
        <v>22200</v>
      </c>
    </row>
    <row r="146" spans="1:8" x14ac:dyDescent="0.2">
      <c r="A146" s="18" t="s">
        <v>317</v>
      </c>
      <c r="B146" s="18" t="s">
        <v>197</v>
      </c>
      <c r="C146" s="19" t="s">
        <v>198</v>
      </c>
      <c r="D146" s="20">
        <v>0</v>
      </c>
      <c r="E146" s="20">
        <v>0</v>
      </c>
      <c r="F146" s="20">
        <v>0</v>
      </c>
      <c r="G146" s="20">
        <f>H146-D146</f>
        <v>31000</v>
      </c>
      <c r="H146" s="20">
        <v>31000</v>
      </c>
    </row>
    <row r="147" spans="1:8" x14ac:dyDescent="0.2">
      <c r="A147" s="18" t="s">
        <v>318</v>
      </c>
      <c r="B147" s="18" t="s">
        <v>203</v>
      </c>
      <c r="C147" s="19" t="s">
        <v>204</v>
      </c>
      <c r="D147" s="20">
        <v>0</v>
      </c>
      <c r="E147" s="20">
        <v>0</v>
      </c>
      <c r="F147" s="20">
        <v>0</v>
      </c>
      <c r="G147" s="20"/>
      <c r="H147" s="20"/>
    </row>
    <row r="148" spans="1:8" x14ac:dyDescent="0.2">
      <c r="A148" s="18" t="s">
        <v>319</v>
      </c>
      <c r="B148" s="18" t="s">
        <v>203</v>
      </c>
      <c r="C148" s="19" t="s">
        <v>204</v>
      </c>
      <c r="D148" s="20">
        <v>0</v>
      </c>
      <c r="E148" s="20">
        <v>0</v>
      </c>
      <c r="F148" s="20">
        <v>0</v>
      </c>
      <c r="G148" s="20"/>
      <c r="H148" s="20"/>
    </row>
    <row r="149" spans="1:8" x14ac:dyDescent="0.2">
      <c r="A149" s="12" t="s">
        <v>13</v>
      </c>
      <c r="B149" s="12" t="s">
        <v>23</v>
      </c>
      <c r="C149" s="13" t="s">
        <v>24</v>
      </c>
      <c r="D149" s="14">
        <v>15000</v>
      </c>
      <c r="E149" s="14">
        <v>0</v>
      </c>
      <c r="F149" s="14">
        <v>15000</v>
      </c>
      <c r="G149" s="14">
        <f>G150</f>
        <v>23000</v>
      </c>
      <c r="H149" s="14">
        <f>H150</f>
        <v>38000</v>
      </c>
    </row>
    <row r="150" spans="1:8" x14ac:dyDescent="0.2">
      <c r="A150" s="15" t="s">
        <v>13</v>
      </c>
      <c r="B150" s="15" t="s">
        <v>25</v>
      </c>
      <c r="C150" s="16" t="s">
        <v>26</v>
      </c>
      <c r="D150" s="17">
        <v>15000</v>
      </c>
      <c r="E150" s="17">
        <v>0</v>
      </c>
      <c r="F150" s="17">
        <v>15000</v>
      </c>
      <c r="G150" s="17">
        <f>SUM(G151:G155)</f>
        <v>23000</v>
      </c>
      <c r="H150" s="17">
        <f>SUM(H151:H155)</f>
        <v>38000</v>
      </c>
    </row>
    <row r="151" spans="1:8" x14ac:dyDescent="0.2">
      <c r="A151" s="76" t="s">
        <v>473</v>
      </c>
      <c r="B151" s="18" t="s">
        <v>144</v>
      </c>
      <c r="C151" s="19" t="s">
        <v>145</v>
      </c>
      <c r="D151" s="20"/>
      <c r="E151" s="20"/>
      <c r="F151" s="20"/>
      <c r="G151" s="20">
        <f>H151-D151</f>
        <v>15000</v>
      </c>
      <c r="H151" s="20">
        <v>15000</v>
      </c>
    </row>
    <row r="152" spans="1:8" x14ac:dyDescent="0.2">
      <c r="A152" s="18" t="s">
        <v>320</v>
      </c>
      <c r="B152" s="18" t="s">
        <v>159</v>
      </c>
      <c r="C152" s="19" t="s">
        <v>160</v>
      </c>
      <c r="D152" s="20">
        <v>7500</v>
      </c>
      <c r="E152" s="20">
        <v>0</v>
      </c>
      <c r="F152" s="20">
        <v>7500</v>
      </c>
      <c r="G152" s="20">
        <v>0</v>
      </c>
      <c r="H152" s="20">
        <v>7500</v>
      </c>
    </row>
    <row r="153" spans="1:8" x14ac:dyDescent="0.2">
      <c r="A153" s="18" t="s">
        <v>321</v>
      </c>
      <c r="B153" s="18" t="s">
        <v>179</v>
      </c>
      <c r="C153" s="19" t="s">
        <v>180</v>
      </c>
      <c r="D153" s="20">
        <v>7500</v>
      </c>
      <c r="E153" s="20">
        <v>0</v>
      </c>
      <c r="F153" s="20">
        <v>7500</v>
      </c>
      <c r="G153" s="20">
        <v>0</v>
      </c>
      <c r="H153" s="20">
        <v>7500</v>
      </c>
    </row>
    <row r="154" spans="1:8" x14ac:dyDescent="0.2">
      <c r="A154" s="81" t="s">
        <v>468</v>
      </c>
      <c r="B154" s="81">
        <v>3237</v>
      </c>
      <c r="C154" s="82" t="s">
        <v>189</v>
      </c>
      <c r="D154" s="83">
        <v>0</v>
      </c>
      <c r="E154" s="83">
        <v>0</v>
      </c>
      <c r="F154" s="83">
        <v>0</v>
      </c>
      <c r="G154" s="83">
        <f>H154-D154</f>
        <v>8000</v>
      </c>
      <c r="H154" s="83">
        <v>8000</v>
      </c>
    </row>
    <row r="155" spans="1:8" x14ac:dyDescent="0.2">
      <c r="A155" s="18" t="s">
        <v>322</v>
      </c>
      <c r="B155" s="18" t="s">
        <v>203</v>
      </c>
      <c r="C155" s="19" t="s">
        <v>204</v>
      </c>
      <c r="D155" s="20">
        <v>0</v>
      </c>
      <c r="E155" s="20">
        <v>0</v>
      </c>
      <c r="F155" s="20">
        <v>0</v>
      </c>
      <c r="G155" s="20">
        <v>0</v>
      </c>
      <c r="H155" s="20">
        <v>0</v>
      </c>
    </row>
    <row r="156" spans="1:8" ht="22.5" x14ac:dyDescent="0.2">
      <c r="A156" s="9" t="s">
        <v>69</v>
      </c>
      <c r="B156" s="9" t="s">
        <v>323</v>
      </c>
      <c r="C156" s="10" t="s">
        <v>324</v>
      </c>
      <c r="D156" s="11">
        <v>21000</v>
      </c>
      <c r="E156" s="11">
        <v>3300</v>
      </c>
      <c r="F156" s="11">
        <v>17700</v>
      </c>
      <c r="G156" s="11">
        <v>10700</v>
      </c>
      <c r="H156" s="11">
        <f>D156+G156</f>
        <v>31700</v>
      </c>
    </row>
    <row r="157" spans="1:8" x14ac:dyDescent="0.2">
      <c r="A157" s="12" t="s">
        <v>13</v>
      </c>
      <c r="B157" s="12" t="s">
        <v>14</v>
      </c>
      <c r="C157" s="13" t="s">
        <v>15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</row>
    <row r="158" spans="1:8" x14ac:dyDescent="0.2">
      <c r="A158" s="15" t="s">
        <v>13</v>
      </c>
      <c r="B158" s="15" t="s">
        <v>16</v>
      </c>
      <c r="C158" s="16" t="s">
        <v>15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</row>
    <row r="159" spans="1:8" x14ac:dyDescent="0.2">
      <c r="A159" s="18" t="s">
        <v>325</v>
      </c>
      <c r="B159" s="18" t="s">
        <v>144</v>
      </c>
      <c r="C159" s="19" t="s">
        <v>145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</row>
    <row r="160" spans="1:8" x14ac:dyDescent="0.2">
      <c r="A160" s="18" t="s">
        <v>326</v>
      </c>
      <c r="B160" s="18" t="s">
        <v>150</v>
      </c>
      <c r="C160" s="19" t="s">
        <v>151</v>
      </c>
      <c r="D160" s="20">
        <v>0</v>
      </c>
      <c r="E160" s="20">
        <v>0</v>
      </c>
      <c r="F160" s="20">
        <v>0</v>
      </c>
      <c r="G160" s="20">
        <v>0</v>
      </c>
      <c r="H160" s="20">
        <v>0</v>
      </c>
    </row>
    <row r="161" spans="1:8" x14ac:dyDescent="0.2">
      <c r="A161" s="18" t="s">
        <v>327</v>
      </c>
      <c r="B161" s="18" t="s">
        <v>165</v>
      </c>
      <c r="C161" s="19" t="s">
        <v>166</v>
      </c>
      <c r="D161" s="20">
        <v>0</v>
      </c>
      <c r="E161" s="20">
        <v>0</v>
      </c>
      <c r="F161" s="20">
        <v>0</v>
      </c>
      <c r="G161" s="20">
        <v>0</v>
      </c>
      <c r="H161" s="20">
        <v>0</v>
      </c>
    </row>
    <row r="162" spans="1:8" x14ac:dyDescent="0.2">
      <c r="A162" s="18" t="s">
        <v>328</v>
      </c>
      <c r="B162" s="18" t="s">
        <v>168</v>
      </c>
      <c r="C162" s="19" t="s">
        <v>169</v>
      </c>
      <c r="D162" s="20">
        <v>0</v>
      </c>
      <c r="E162" s="20">
        <v>0</v>
      </c>
      <c r="F162" s="20">
        <v>0</v>
      </c>
      <c r="G162" s="20">
        <v>0</v>
      </c>
      <c r="H162" s="20">
        <v>0</v>
      </c>
    </row>
    <row r="163" spans="1:8" x14ac:dyDescent="0.2">
      <c r="A163" s="12" t="s">
        <v>13</v>
      </c>
      <c r="B163" s="12" t="s">
        <v>23</v>
      </c>
      <c r="C163" s="13" t="s">
        <v>24</v>
      </c>
      <c r="D163" s="14">
        <v>10000</v>
      </c>
      <c r="E163" s="14">
        <v>0</v>
      </c>
      <c r="F163" s="14">
        <v>10000</v>
      </c>
      <c r="G163" s="14">
        <v>0</v>
      </c>
      <c r="H163" s="14">
        <v>10000</v>
      </c>
    </row>
    <row r="164" spans="1:8" x14ac:dyDescent="0.2">
      <c r="A164" s="15" t="s">
        <v>13</v>
      </c>
      <c r="B164" s="15" t="s">
        <v>25</v>
      </c>
      <c r="C164" s="16" t="s">
        <v>26</v>
      </c>
      <c r="D164" s="17">
        <v>10000</v>
      </c>
      <c r="E164" s="17">
        <v>0</v>
      </c>
      <c r="F164" s="17">
        <v>10000</v>
      </c>
      <c r="G164" s="17">
        <v>0</v>
      </c>
      <c r="H164" s="17">
        <v>10000</v>
      </c>
    </row>
    <row r="165" spans="1:8" x14ac:dyDescent="0.2">
      <c r="A165" s="18" t="s">
        <v>329</v>
      </c>
      <c r="B165" s="18" t="s">
        <v>144</v>
      </c>
      <c r="C165" s="19" t="s">
        <v>145</v>
      </c>
      <c r="D165" s="20">
        <v>500</v>
      </c>
      <c r="E165" s="20">
        <v>0</v>
      </c>
      <c r="F165" s="20">
        <v>500</v>
      </c>
      <c r="G165" s="20">
        <v>0</v>
      </c>
      <c r="H165" s="20">
        <v>500</v>
      </c>
    </row>
    <row r="166" spans="1:8" x14ac:dyDescent="0.2">
      <c r="A166" s="18" t="s">
        <v>330</v>
      </c>
      <c r="B166" s="18" t="s">
        <v>194</v>
      </c>
      <c r="C166" s="19" t="s">
        <v>195</v>
      </c>
      <c r="D166" s="20">
        <v>8000</v>
      </c>
      <c r="E166" s="20">
        <v>0</v>
      </c>
      <c r="F166" s="20">
        <v>8000</v>
      </c>
      <c r="G166" s="20">
        <v>0</v>
      </c>
      <c r="H166" s="20">
        <v>8000</v>
      </c>
    </row>
    <row r="167" spans="1:8" x14ac:dyDescent="0.2">
      <c r="A167" s="18" t="s">
        <v>331</v>
      </c>
      <c r="B167" s="18" t="s">
        <v>203</v>
      </c>
      <c r="C167" s="19" t="s">
        <v>204</v>
      </c>
      <c r="D167" s="20">
        <v>1500</v>
      </c>
      <c r="E167" s="20">
        <v>0</v>
      </c>
      <c r="F167" s="20">
        <v>1500</v>
      </c>
      <c r="G167" s="20">
        <v>0</v>
      </c>
      <c r="H167" s="20">
        <v>1500</v>
      </c>
    </row>
    <row r="168" spans="1:8" x14ac:dyDescent="0.2">
      <c r="A168" s="12" t="s">
        <v>13</v>
      </c>
      <c r="B168" s="12" t="s">
        <v>42</v>
      </c>
      <c r="C168" s="13" t="s">
        <v>43</v>
      </c>
      <c r="D168" s="14">
        <v>11000</v>
      </c>
      <c r="E168" s="14">
        <v>3300</v>
      </c>
      <c r="F168" s="14">
        <v>7700</v>
      </c>
      <c r="G168" s="14">
        <f>G169+G175</f>
        <v>10700</v>
      </c>
      <c r="H168" s="14"/>
    </row>
    <row r="169" spans="1:8" x14ac:dyDescent="0.2">
      <c r="A169" s="15" t="s">
        <v>13</v>
      </c>
      <c r="B169" s="15" t="s">
        <v>44</v>
      </c>
      <c r="C169" s="16" t="s">
        <v>45</v>
      </c>
      <c r="D169" s="17">
        <v>1500</v>
      </c>
      <c r="E169" s="17">
        <v>0</v>
      </c>
      <c r="F169" s="17">
        <v>1500</v>
      </c>
      <c r="G169" s="17">
        <v>5700</v>
      </c>
      <c r="H169" s="17"/>
    </row>
    <row r="170" spans="1:8" x14ac:dyDescent="0.2">
      <c r="A170" s="21" t="s">
        <v>13</v>
      </c>
      <c r="B170" s="21" t="s">
        <v>46</v>
      </c>
      <c r="C170" s="22" t="s">
        <v>45</v>
      </c>
      <c r="D170" s="23">
        <v>1500</v>
      </c>
      <c r="E170" s="23">
        <v>0</v>
      </c>
      <c r="F170" s="23">
        <v>1500</v>
      </c>
      <c r="G170" s="23">
        <f>SUM(G171:G173)</f>
        <v>5700</v>
      </c>
      <c r="H170" s="23">
        <f>SUM(H171:H173)</f>
        <v>6000</v>
      </c>
    </row>
    <row r="171" spans="1:8" x14ac:dyDescent="0.2">
      <c r="A171" s="24" t="s">
        <v>332</v>
      </c>
      <c r="B171" s="24" t="s">
        <v>144</v>
      </c>
      <c r="C171" s="25" t="s">
        <v>145</v>
      </c>
      <c r="D171" s="26">
        <v>600</v>
      </c>
      <c r="E171" s="26">
        <v>0</v>
      </c>
      <c r="F171" s="26">
        <v>600</v>
      </c>
      <c r="G171" s="26"/>
      <c r="H171" s="26"/>
    </row>
    <row r="172" spans="1:8" x14ac:dyDescent="0.2">
      <c r="A172" s="24" t="s">
        <v>333</v>
      </c>
      <c r="B172" s="24" t="s">
        <v>150</v>
      </c>
      <c r="C172" s="25" t="s">
        <v>151</v>
      </c>
      <c r="D172" s="26">
        <v>600</v>
      </c>
      <c r="E172" s="26">
        <v>0</v>
      </c>
      <c r="F172" s="26">
        <v>600</v>
      </c>
      <c r="G172" s="26"/>
      <c r="H172" s="26"/>
    </row>
    <row r="173" spans="1:8" x14ac:dyDescent="0.2">
      <c r="A173" s="24" t="s">
        <v>334</v>
      </c>
      <c r="B173" s="24" t="s">
        <v>168</v>
      </c>
      <c r="C173" s="25" t="s">
        <v>169</v>
      </c>
      <c r="D173" s="26">
        <v>300</v>
      </c>
      <c r="E173" s="26">
        <v>0</v>
      </c>
      <c r="F173" s="26">
        <v>300</v>
      </c>
      <c r="G173" s="26">
        <f>H173-D173</f>
        <v>5700</v>
      </c>
      <c r="H173" s="26">
        <v>6000</v>
      </c>
    </row>
    <row r="174" spans="1:8" x14ac:dyDescent="0.2">
      <c r="A174" s="15" t="s">
        <v>13</v>
      </c>
      <c r="B174" s="15" t="s">
        <v>50</v>
      </c>
      <c r="C174" s="16" t="s">
        <v>51</v>
      </c>
      <c r="D174" s="17">
        <v>9500</v>
      </c>
      <c r="E174" s="17">
        <v>3300</v>
      </c>
      <c r="F174" s="17">
        <v>6200</v>
      </c>
      <c r="G174" s="17"/>
      <c r="H174" s="17"/>
    </row>
    <row r="175" spans="1:8" x14ac:dyDescent="0.2">
      <c r="A175" s="21" t="s">
        <v>13</v>
      </c>
      <c r="B175" s="21" t="s">
        <v>52</v>
      </c>
      <c r="C175" s="22" t="s">
        <v>51</v>
      </c>
      <c r="D175" s="23">
        <v>9500</v>
      </c>
      <c r="E175" s="23">
        <v>3300</v>
      </c>
      <c r="F175" s="23">
        <v>6200</v>
      </c>
      <c r="G175" s="23">
        <f>SUM(G176:G178)</f>
        <v>5000</v>
      </c>
      <c r="H175" s="23">
        <f>SUM(H176:H178)</f>
        <v>11500</v>
      </c>
    </row>
    <row r="176" spans="1:8" x14ac:dyDescent="0.2">
      <c r="A176" s="24" t="s">
        <v>335</v>
      </c>
      <c r="B176" s="24" t="s">
        <v>144</v>
      </c>
      <c r="C176" s="25" t="s">
        <v>145</v>
      </c>
      <c r="D176" s="26">
        <v>3000</v>
      </c>
      <c r="E176" s="26">
        <v>0</v>
      </c>
      <c r="F176" s="26">
        <v>3000</v>
      </c>
      <c r="G176" s="26"/>
      <c r="H176" s="26"/>
    </row>
    <row r="177" spans="1:8" x14ac:dyDescent="0.2">
      <c r="A177" s="24" t="s">
        <v>336</v>
      </c>
      <c r="B177" s="24" t="s">
        <v>150</v>
      </c>
      <c r="C177" s="25" t="s">
        <v>151</v>
      </c>
      <c r="D177" s="26">
        <v>0</v>
      </c>
      <c r="E177" s="26">
        <v>0</v>
      </c>
      <c r="F177" s="26">
        <v>0</v>
      </c>
      <c r="G177" s="26"/>
      <c r="H177" s="26"/>
    </row>
    <row r="178" spans="1:8" x14ac:dyDescent="0.2">
      <c r="A178" s="24" t="s">
        <v>337</v>
      </c>
      <c r="B178" s="24" t="s">
        <v>168</v>
      </c>
      <c r="C178" s="25" t="s">
        <v>169</v>
      </c>
      <c r="D178" s="26">
        <v>6500</v>
      </c>
      <c r="E178" s="26">
        <v>3300</v>
      </c>
      <c r="F178" s="26">
        <v>3200</v>
      </c>
      <c r="G178" s="26">
        <v>5000</v>
      </c>
      <c r="H178" s="26">
        <v>11500</v>
      </c>
    </row>
    <row r="179" spans="1:8" ht="22.5" x14ac:dyDescent="0.2">
      <c r="A179" s="9" t="s">
        <v>69</v>
      </c>
      <c r="B179" s="9" t="s">
        <v>338</v>
      </c>
      <c r="C179" s="10" t="s">
        <v>339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</row>
    <row r="180" spans="1:8" x14ac:dyDescent="0.2">
      <c r="A180" s="12" t="s">
        <v>13</v>
      </c>
      <c r="B180" s="12" t="s">
        <v>14</v>
      </c>
      <c r="C180" s="13" t="s">
        <v>15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</row>
    <row r="181" spans="1:8" x14ac:dyDescent="0.2">
      <c r="A181" s="15" t="s">
        <v>13</v>
      </c>
      <c r="B181" s="15" t="s">
        <v>16</v>
      </c>
      <c r="C181" s="16" t="s">
        <v>15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</row>
    <row r="182" spans="1:8" x14ac:dyDescent="0.2">
      <c r="A182" s="18" t="s">
        <v>340</v>
      </c>
      <c r="B182" s="18" t="s">
        <v>168</v>
      </c>
      <c r="C182" s="19" t="s">
        <v>169</v>
      </c>
      <c r="D182" s="20">
        <v>0</v>
      </c>
      <c r="E182" s="20">
        <v>0</v>
      </c>
      <c r="F182" s="20">
        <v>0</v>
      </c>
      <c r="G182" s="20">
        <v>0</v>
      </c>
      <c r="H182" s="20">
        <v>0</v>
      </c>
    </row>
    <row r="183" spans="1:8" x14ac:dyDescent="0.2">
      <c r="A183" s="18" t="s">
        <v>341</v>
      </c>
      <c r="B183" s="18" t="s">
        <v>188</v>
      </c>
      <c r="C183" s="19" t="s">
        <v>189</v>
      </c>
      <c r="D183" s="20">
        <v>0</v>
      </c>
      <c r="E183" s="20">
        <v>0</v>
      </c>
      <c r="F183" s="20">
        <v>0</v>
      </c>
      <c r="G183" s="20">
        <v>0</v>
      </c>
      <c r="H183" s="20">
        <v>0</v>
      </c>
    </row>
    <row r="184" spans="1:8" x14ac:dyDescent="0.2">
      <c r="A184" s="18" t="s">
        <v>342</v>
      </c>
      <c r="B184" s="18" t="s">
        <v>203</v>
      </c>
      <c r="C184" s="19" t="s">
        <v>204</v>
      </c>
      <c r="D184" s="20">
        <v>0</v>
      </c>
      <c r="E184" s="20">
        <v>0</v>
      </c>
      <c r="F184" s="20">
        <v>0</v>
      </c>
      <c r="G184" s="20">
        <v>0</v>
      </c>
      <c r="H184" s="20">
        <v>0</v>
      </c>
    </row>
    <row r="185" spans="1:8" ht="22.5" x14ac:dyDescent="0.2">
      <c r="A185" s="9" t="s">
        <v>69</v>
      </c>
      <c r="B185" s="9" t="s">
        <v>343</v>
      </c>
      <c r="C185" s="10" t="s">
        <v>344</v>
      </c>
      <c r="D185" s="11">
        <v>1500</v>
      </c>
      <c r="E185" s="11">
        <v>0</v>
      </c>
      <c r="F185" s="11">
        <v>1500</v>
      </c>
      <c r="G185" s="11">
        <v>0</v>
      </c>
      <c r="H185" s="11">
        <v>1500</v>
      </c>
    </row>
    <row r="186" spans="1:8" x14ac:dyDescent="0.2">
      <c r="A186" s="12" t="s">
        <v>13</v>
      </c>
      <c r="B186" s="12" t="s">
        <v>42</v>
      </c>
      <c r="C186" s="13" t="s">
        <v>43</v>
      </c>
      <c r="D186" s="14">
        <v>1500</v>
      </c>
      <c r="E186" s="14">
        <v>0</v>
      </c>
      <c r="F186" s="14">
        <v>1500</v>
      </c>
      <c r="G186" s="14">
        <v>0</v>
      </c>
      <c r="H186" s="14">
        <v>1500</v>
      </c>
    </row>
    <row r="187" spans="1:8" x14ac:dyDescent="0.2">
      <c r="A187" s="15" t="s">
        <v>13</v>
      </c>
      <c r="B187" s="15" t="s">
        <v>44</v>
      </c>
      <c r="C187" s="16" t="s">
        <v>45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</row>
    <row r="188" spans="1:8" x14ac:dyDescent="0.2">
      <c r="A188" s="21" t="s">
        <v>13</v>
      </c>
      <c r="B188" s="21" t="s">
        <v>46</v>
      </c>
      <c r="C188" s="22" t="s">
        <v>45</v>
      </c>
      <c r="D188" s="23">
        <v>0</v>
      </c>
      <c r="E188" s="23">
        <v>0</v>
      </c>
      <c r="F188" s="23">
        <v>0</v>
      </c>
      <c r="G188" s="23">
        <v>0</v>
      </c>
      <c r="H188" s="23">
        <v>0</v>
      </c>
    </row>
    <row r="189" spans="1:8" x14ac:dyDescent="0.2">
      <c r="A189" s="24" t="s">
        <v>345</v>
      </c>
      <c r="B189" s="24" t="s">
        <v>288</v>
      </c>
      <c r="C189" s="25" t="s">
        <v>346</v>
      </c>
      <c r="D189" s="26">
        <v>0</v>
      </c>
      <c r="E189" s="26">
        <v>0</v>
      </c>
      <c r="F189" s="26">
        <v>0</v>
      </c>
      <c r="G189" s="26">
        <v>0</v>
      </c>
      <c r="H189" s="26">
        <v>0</v>
      </c>
    </row>
    <row r="190" spans="1:8" x14ac:dyDescent="0.2">
      <c r="A190" s="15" t="s">
        <v>13</v>
      </c>
      <c r="B190" s="15" t="s">
        <v>50</v>
      </c>
      <c r="C190" s="16" t="s">
        <v>51</v>
      </c>
      <c r="D190" s="17">
        <v>1500</v>
      </c>
      <c r="E190" s="17">
        <v>0</v>
      </c>
      <c r="F190" s="17">
        <v>1500</v>
      </c>
      <c r="G190" s="17">
        <v>0</v>
      </c>
      <c r="H190" s="17">
        <v>1500</v>
      </c>
    </row>
    <row r="191" spans="1:8" x14ac:dyDescent="0.2">
      <c r="A191" s="21" t="s">
        <v>13</v>
      </c>
      <c r="B191" s="21" t="s">
        <v>52</v>
      </c>
      <c r="C191" s="22" t="s">
        <v>51</v>
      </c>
      <c r="D191" s="23">
        <v>1500</v>
      </c>
      <c r="E191" s="23">
        <v>0</v>
      </c>
      <c r="F191" s="23">
        <v>1500</v>
      </c>
      <c r="G191" s="23">
        <v>0</v>
      </c>
      <c r="H191" s="23">
        <v>1500</v>
      </c>
    </row>
    <row r="192" spans="1:8" x14ac:dyDescent="0.2">
      <c r="A192" s="24" t="s">
        <v>347</v>
      </c>
      <c r="B192" s="24" t="s">
        <v>144</v>
      </c>
      <c r="C192" s="25" t="s">
        <v>145</v>
      </c>
      <c r="D192" s="26">
        <v>100</v>
      </c>
      <c r="E192" s="26">
        <v>0</v>
      </c>
      <c r="F192" s="26">
        <v>100</v>
      </c>
      <c r="G192" s="26">
        <v>0</v>
      </c>
      <c r="H192" s="26">
        <v>100</v>
      </c>
    </row>
    <row r="193" spans="1:8" x14ac:dyDescent="0.2">
      <c r="A193" s="24" t="s">
        <v>348</v>
      </c>
      <c r="B193" s="24" t="s">
        <v>153</v>
      </c>
      <c r="C193" s="25" t="s">
        <v>154</v>
      </c>
      <c r="D193" s="26">
        <v>750</v>
      </c>
      <c r="E193" s="26">
        <v>0</v>
      </c>
      <c r="F193" s="26">
        <v>750</v>
      </c>
      <c r="G193" s="26">
        <v>0</v>
      </c>
      <c r="H193" s="26">
        <v>750</v>
      </c>
    </row>
    <row r="194" spans="1:8" x14ac:dyDescent="0.2">
      <c r="A194" s="24" t="s">
        <v>349</v>
      </c>
      <c r="B194" s="24" t="s">
        <v>288</v>
      </c>
      <c r="C194" s="25" t="s">
        <v>289</v>
      </c>
      <c r="D194" s="26">
        <v>650</v>
      </c>
      <c r="E194" s="26">
        <v>0</v>
      </c>
      <c r="F194" s="26">
        <v>650</v>
      </c>
      <c r="G194" s="26">
        <v>0</v>
      </c>
      <c r="H194" s="26">
        <v>650</v>
      </c>
    </row>
    <row r="195" spans="1:8" ht="22.5" x14ac:dyDescent="0.2">
      <c r="A195" s="9" t="s">
        <v>69</v>
      </c>
      <c r="B195" s="9" t="s">
        <v>350</v>
      </c>
      <c r="C195" s="10" t="s">
        <v>351</v>
      </c>
      <c r="D195" s="11">
        <v>2330</v>
      </c>
      <c r="E195" s="11">
        <v>0</v>
      </c>
      <c r="F195" s="11">
        <v>2330</v>
      </c>
      <c r="G195" s="11">
        <v>5670</v>
      </c>
      <c r="H195" s="11">
        <v>8000</v>
      </c>
    </row>
    <row r="196" spans="1:8" x14ac:dyDescent="0.2">
      <c r="A196" s="12" t="s">
        <v>13</v>
      </c>
      <c r="B196" s="12" t="s">
        <v>42</v>
      </c>
      <c r="C196" s="13" t="s">
        <v>43</v>
      </c>
      <c r="D196" s="14">
        <v>2330</v>
      </c>
      <c r="E196" s="14">
        <v>0</v>
      </c>
      <c r="F196" s="14">
        <v>2330</v>
      </c>
      <c r="G196" s="14">
        <v>5670</v>
      </c>
      <c r="H196" s="14">
        <v>8000</v>
      </c>
    </row>
    <row r="197" spans="1:8" x14ac:dyDescent="0.2">
      <c r="A197" s="15" t="s">
        <v>13</v>
      </c>
      <c r="B197" s="15" t="s">
        <v>44</v>
      </c>
      <c r="C197" s="16" t="s">
        <v>45</v>
      </c>
      <c r="D197" s="17">
        <v>2330</v>
      </c>
      <c r="E197" s="17">
        <v>0</v>
      </c>
      <c r="F197" s="17">
        <v>2330</v>
      </c>
      <c r="G197" s="17">
        <v>5670</v>
      </c>
      <c r="H197" s="17">
        <v>8000</v>
      </c>
    </row>
    <row r="198" spans="1:8" x14ac:dyDescent="0.2">
      <c r="A198" s="21" t="s">
        <v>13</v>
      </c>
      <c r="B198" s="21" t="s">
        <v>46</v>
      </c>
      <c r="C198" s="22" t="s">
        <v>45</v>
      </c>
      <c r="D198" s="23">
        <v>2330</v>
      </c>
      <c r="E198" s="23">
        <v>0</v>
      </c>
      <c r="F198" s="23">
        <v>2330</v>
      </c>
      <c r="G198" s="23">
        <f>G199+G200</f>
        <v>5670</v>
      </c>
      <c r="H198" s="23">
        <v>8000</v>
      </c>
    </row>
    <row r="199" spans="1:8" x14ac:dyDescent="0.2">
      <c r="A199" s="24" t="s">
        <v>352</v>
      </c>
      <c r="B199" s="24" t="s">
        <v>211</v>
      </c>
      <c r="C199" s="25" t="s">
        <v>212</v>
      </c>
      <c r="D199" s="26">
        <v>2000</v>
      </c>
      <c r="E199" s="26">
        <v>0</v>
      </c>
      <c r="F199" s="26">
        <v>2000</v>
      </c>
      <c r="G199" s="26">
        <f>H199-D199</f>
        <v>5000</v>
      </c>
      <c r="H199" s="26">
        <v>7000</v>
      </c>
    </row>
    <row r="200" spans="1:8" x14ac:dyDescent="0.2">
      <c r="A200" s="24" t="s">
        <v>353</v>
      </c>
      <c r="B200" s="24" t="s">
        <v>217</v>
      </c>
      <c r="C200" s="25" t="s">
        <v>218</v>
      </c>
      <c r="D200" s="26">
        <v>330</v>
      </c>
      <c r="E200" s="26">
        <v>0</v>
      </c>
      <c r="F200" s="26">
        <v>330</v>
      </c>
      <c r="G200" s="26">
        <f>H200-D200</f>
        <v>670</v>
      </c>
      <c r="H200" s="26">
        <v>1000</v>
      </c>
    </row>
    <row r="201" spans="1:8" ht="22.5" x14ac:dyDescent="0.2">
      <c r="A201" s="9" t="s">
        <v>69</v>
      </c>
      <c r="B201" s="9" t="s">
        <v>354</v>
      </c>
      <c r="C201" s="10" t="s">
        <v>355</v>
      </c>
      <c r="D201" s="11">
        <v>7000</v>
      </c>
      <c r="E201" s="11">
        <v>8991.5</v>
      </c>
      <c r="F201" s="11">
        <v>-1991.5</v>
      </c>
      <c r="G201" s="11"/>
      <c r="H201" s="11"/>
    </row>
    <row r="202" spans="1:8" x14ac:dyDescent="0.2">
      <c r="A202" s="12" t="s">
        <v>13</v>
      </c>
      <c r="B202" s="12" t="s">
        <v>14</v>
      </c>
      <c r="C202" s="13" t="s">
        <v>15</v>
      </c>
      <c r="D202" s="14">
        <v>0</v>
      </c>
      <c r="E202" s="14">
        <v>0</v>
      </c>
      <c r="F202" s="14">
        <v>0</v>
      </c>
      <c r="G202" s="14">
        <v>0</v>
      </c>
      <c r="H202" s="14">
        <v>0</v>
      </c>
    </row>
    <row r="203" spans="1:8" x14ac:dyDescent="0.2">
      <c r="A203" s="15" t="s">
        <v>13</v>
      </c>
      <c r="B203" s="15" t="s">
        <v>16</v>
      </c>
      <c r="C203" s="16" t="s">
        <v>15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</row>
    <row r="204" spans="1:8" x14ac:dyDescent="0.2">
      <c r="A204" s="18" t="s">
        <v>356</v>
      </c>
      <c r="B204" s="18" t="s">
        <v>153</v>
      </c>
      <c r="C204" s="19" t="s">
        <v>154</v>
      </c>
      <c r="D204" s="20">
        <v>0</v>
      </c>
      <c r="E204" s="20">
        <v>0</v>
      </c>
      <c r="F204" s="20">
        <v>0</v>
      </c>
      <c r="G204" s="20">
        <v>0</v>
      </c>
      <c r="H204" s="20">
        <v>0</v>
      </c>
    </row>
    <row r="205" spans="1:8" x14ac:dyDescent="0.2">
      <c r="A205" s="18" t="s">
        <v>357</v>
      </c>
      <c r="B205" s="18" t="s">
        <v>168</v>
      </c>
      <c r="C205" s="19" t="s">
        <v>169</v>
      </c>
      <c r="D205" s="20">
        <v>0</v>
      </c>
      <c r="E205" s="20">
        <v>0</v>
      </c>
      <c r="F205" s="20">
        <v>0</v>
      </c>
      <c r="G205" s="20">
        <v>0</v>
      </c>
      <c r="H205" s="20">
        <v>0</v>
      </c>
    </row>
    <row r="206" spans="1:8" x14ac:dyDescent="0.2">
      <c r="A206" s="12" t="s">
        <v>13</v>
      </c>
      <c r="B206" s="12" t="s">
        <v>42</v>
      </c>
      <c r="C206" s="13" t="s">
        <v>43</v>
      </c>
      <c r="D206" s="14">
        <v>7000</v>
      </c>
      <c r="E206" s="14">
        <v>8991.5</v>
      </c>
      <c r="F206" s="14">
        <v>-1991.5</v>
      </c>
      <c r="G206" s="14"/>
      <c r="H206" s="14"/>
    </row>
    <row r="207" spans="1:8" x14ac:dyDescent="0.2">
      <c r="A207" s="15" t="s">
        <v>13</v>
      </c>
      <c r="B207" s="15" t="s">
        <v>50</v>
      </c>
      <c r="C207" s="16" t="s">
        <v>51</v>
      </c>
      <c r="D207" s="17">
        <v>7000</v>
      </c>
      <c r="E207" s="17">
        <v>8991.5</v>
      </c>
      <c r="F207" s="17">
        <v>-1991.5</v>
      </c>
      <c r="G207" s="17"/>
      <c r="H207" s="17"/>
    </row>
    <row r="208" spans="1:8" x14ac:dyDescent="0.2">
      <c r="A208" s="21" t="s">
        <v>13</v>
      </c>
      <c r="B208" s="21" t="s">
        <v>52</v>
      </c>
      <c r="C208" s="22" t="s">
        <v>51</v>
      </c>
      <c r="D208" s="23">
        <v>7000</v>
      </c>
      <c r="E208" s="23">
        <v>8991.5</v>
      </c>
      <c r="F208" s="23">
        <v>-1991.5</v>
      </c>
      <c r="G208" s="23">
        <f>SUM(G209:G213)</f>
        <v>2500</v>
      </c>
      <c r="H208" s="23">
        <f>SUM(H209:H213)</f>
        <v>9500</v>
      </c>
    </row>
    <row r="209" spans="1:10" x14ac:dyDescent="0.2">
      <c r="A209" s="24" t="s">
        <v>358</v>
      </c>
      <c r="B209" s="24" t="s">
        <v>153</v>
      </c>
      <c r="C209" s="25" t="s">
        <v>154</v>
      </c>
      <c r="D209" s="26">
        <v>1000</v>
      </c>
      <c r="E209" s="26">
        <v>1991.5</v>
      </c>
      <c r="F209" s="26">
        <v>-991.5</v>
      </c>
      <c r="G209" s="26">
        <f t="shared" ref="G209:G210" si="1">H209-D209</f>
        <v>1000</v>
      </c>
      <c r="H209" s="26">
        <v>2000</v>
      </c>
    </row>
    <row r="210" spans="1:10" x14ac:dyDescent="0.2">
      <c r="A210" s="24" t="s">
        <v>359</v>
      </c>
      <c r="B210" s="24" t="s">
        <v>168</v>
      </c>
      <c r="C210" s="25" t="s">
        <v>169</v>
      </c>
      <c r="D210" s="26">
        <v>0</v>
      </c>
      <c r="E210" s="26">
        <v>0</v>
      </c>
      <c r="F210" s="26">
        <v>0</v>
      </c>
      <c r="G210" s="26">
        <f t="shared" si="1"/>
        <v>0</v>
      </c>
      <c r="H210" s="26">
        <v>0</v>
      </c>
    </row>
    <row r="211" spans="1:10" x14ac:dyDescent="0.2">
      <c r="A211" s="24" t="s">
        <v>360</v>
      </c>
      <c r="B211" s="24" t="s">
        <v>188</v>
      </c>
      <c r="C211" s="25" t="s">
        <v>189</v>
      </c>
      <c r="D211" s="26">
        <v>5000</v>
      </c>
      <c r="E211" s="26">
        <v>0</v>
      </c>
      <c r="F211" s="26">
        <v>5000</v>
      </c>
      <c r="G211" s="26">
        <f>H211-D211</f>
        <v>-5000</v>
      </c>
      <c r="H211" s="26">
        <v>0</v>
      </c>
    </row>
    <row r="212" spans="1:10" x14ac:dyDescent="0.2">
      <c r="A212" s="24" t="s">
        <v>361</v>
      </c>
      <c r="B212" s="24" t="s">
        <v>194</v>
      </c>
      <c r="C212" s="25" t="s">
        <v>195</v>
      </c>
      <c r="D212" s="26">
        <v>500</v>
      </c>
      <c r="E212" s="26">
        <v>7000</v>
      </c>
      <c r="F212" s="26">
        <v>-6500</v>
      </c>
      <c r="G212" s="26">
        <f>H212-D212</f>
        <v>6500</v>
      </c>
      <c r="H212" s="26">
        <v>7000</v>
      </c>
    </row>
    <row r="213" spans="1:10" x14ac:dyDescent="0.2">
      <c r="A213" s="24" t="s">
        <v>362</v>
      </c>
      <c r="B213" s="24" t="s">
        <v>203</v>
      </c>
      <c r="C213" s="25" t="s">
        <v>204</v>
      </c>
      <c r="D213" s="26">
        <v>500</v>
      </c>
      <c r="E213" s="26">
        <v>0</v>
      </c>
      <c r="F213" s="26">
        <v>500</v>
      </c>
      <c r="G213" s="26">
        <v>0</v>
      </c>
      <c r="H213" s="26">
        <v>500</v>
      </c>
    </row>
    <row r="214" spans="1:10" ht="22.5" x14ac:dyDescent="0.2">
      <c r="A214" s="9" t="s">
        <v>69</v>
      </c>
      <c r="B214" s="9" t="s">
        <v>363</v>
      </c>
      <c r="C214" s="10" t="s">
        <v>364</v>
      </c>
      <c r="D214" s="11">
        <v>4800</v>
      </c>
      <c r="E214" s="11">
        <v>0</v>
      </c>
      <c r="F214" s="11">
        <v>4800</v>
      </c>
      <c r="G214" s="11">
        <v>0</v>
      </c>
      <c r="H214" s="11">
        <v>4800</v>
      </c>
    </row>
    <row r="215" spans="1:10" x14ac:dyDescent="0.2">
      <c r="A215" s="12" t="s">
        <v>13</v>
      </c>
      <c r="B215" s="12" t="s">
        <v>42</v>
      </c>
      <c r="C215" s="13" t="s">
        <v>43</v>
      </c>
      <c r="D215" s="14">
        <v>4800</v>
      </c>
      <c r="E215" s="14">
        <v>0</v>
      </c>
      <c r="F215" s="14">
        <v>4800</v>
      </c>
      <c r="G215" s="14">
        <v>0</v>
      </c>
      <c r="H215" s="14">
        <v>4800</v>
      </c>
    </row>
    <row r="216" spans="1:10" x14ac:dyDescent="0.2">
      <c r="A216" s="15" t="s">
        <v>13</v>
      </c>
      <c r="B216" s="15" t="s">
        <v>44</v>
      </c>
      <c r="C216" s="16" t="s">
        <v>45</v>
      </c>
      <c r="D216" s="17">
        <v>4800</v>
      </c>
      <c r="E216" s="17">
        <v>0</v>
      </c>
      <c r="F216" s="17">
        <v>4800</v>
      </c>
      <c r="G216" s="17">
        <v>0</v>
      </c>
      <c r="H216" s="17">
        <v>4800</v>
      </c>
    </row>
    <row r="217" spans="1:10" x14ac:dyDescent="0.2">
      <c r="A217" s="21" t="s">
        <v>13</v>
      </c>
      <c r="B217" s="21" t="s">
        <v>46</v>
      </c>
      <c r="C217" s="22" t="s">
        <v>45</v>
      </c>
      <c r="D217" s="23">
        <v>4800</v>
      </c>
      <c r="E217" s="23">
        <v>0</v>
      </c>
      <c r="F217" s="23">
        <v>4800</v>
      </c>
      <c r="G217" s="23">
        <v>0</v>
      </c>
      <c r="H217" s="23">
        <v>4800</v>
      </c>
    </row>
    <row r="218" spans="1:10" x14ac:dyDescent="0.2">
      <c r="A218" s="24" t="s">
        <v>365</v>
      </c>
      <c r="B218" s="24" t="s">
        <v>153</v>
      </c>
      <c r="C218" s="25" t="s">
        <v>154</v>
      </c>
      <c r="D218" s="26">
        <v>1000</v>
      </c>
      <c r="E218" s="26">
        <v>0</v>
      </c>
      <c r="F218" s="26">
        <v>1000</v>
      </c>
      <c r="G218" s="26">
        <v>0</v>
      </c>
      <c r="H218" s="26">
        <v>1000</v>
      </c>
    </row>
    <row r="219" spans="1:10" x14ac:dyDescent="0.2">
      <c r="A219" s="24" t="s">
        <v>366</v>
      </c>
      <c r="B219" s="24" t="s">
        <v>288</v>
      </c>
      <c r="C219" s="25" t="s">
        <v>289</v>
      </c>
      <c r="D219" s="26">
        <v>2000</v>
      </c>
      <c r="E219" s="26">
        <v>0</v>
      </c>
      <c r="F219" s="26">
        <v>2000</v>
      </c>
      <c r="G219" s="26">
        <v>0</v>
      </c>
      <c r="H219" s="26">
        <v>2000</v>
      </c>
    </row>
    <row r="220" spans="1:10" x14ac:dyDescent="0.2">
      <c r="A220" s="24" t="s">
        <v>367</v>
      </c>
      <c r="B220" s="24" t="s">
        <v>176</v>
      </c>
      <c r="C220" s="25" t="s">
        <v>177</v>
      </c>
      <c r="D220" s="26">
        <v>375</v>
      </c>
      <c r="E220" s="26">
        <v>0</v>
      </c>
      <c r="F220" s="26">
        <v>375</v>
      </c>
      <c r="G220" s="26">
        <v>0</v>
      </c>
      <c r="H220" s="26">
        <v>375</v>
      </c>
    </row>
    <row r="221" spans="1:10" x14ac:dyDescent="0.2">
      <c r="A221" s="24" t="s">
        <v>368</v>
      </c>
      <c r="B221" s="24" t="s">
        <v>203</v>
      </c>
      <c r="C221" s="25" t="s">
        <v>204</v>
      </c>
      <c r="D221" s="26">
        <v>1425</v>
      </c>
      <c r="E221" s="26">
        <v>0</v>
      </c>
      <c r="F221" s="26">
        <v>1425</v>
      </c>
      <c r="G221" s="26">
        <v>0</v>
      </c>
      <c r="H221" s="26">
        <v>1425</v>
      </c>
    </row>
    <row r="222" spans="1:10" ht="33.75" x14ac:dyDescent="0.2">
      <c r="A222" s="9" t="s">
        <v>76</v>
      </c>
      <c r="B222" s="9" t="s">
        <v>77</v>
      </c>
      <c r="C222" s="10" t="s">
        <v>78</v>
      </c>
      <c r="D222" s="11">
        <f>D223</f>
        <v>92376</v>
      </c>
      <c r="E222" s="11">
        <f t="shared" ref="E222:F223" si="2">E223</f>
        <v>4222.91</v>
      </c>
      <c r="F222" s="11">
        <f t="shared" si="2"/>
        <v>88153.09</v>
      </c>
      <c r="G222" s="11">
        <f t="shared" ref="G222:G223" si="3">G223</f>
        <v>0</v>
      </c>
      <c r="H222" s="11">
        <f t="shared" ref="H222:H223" si="4">H223</f>
        <v>92376</v>
      </c>
      <c r="I222" s="84">
        <v>219103</v>
      </c>
      <c r="J222" s="73"/>
    </row>
    <row r="223" spans="1:10" x14ac:dyDescent="0.2">
      <c r="A223" s="12" t="s">
        <v>13</v>
      </c>
      <c r="B223" s="12" t="s">
        <v>42</v>
      </c>
      <c r="C223" s="13" t="s">
        <v>43</v>
      </c>
      <c r="D223" s="14">
        <f>D224</f>
        <v>92376</v>
      </c>
      <c r="E223" s="14">
        <f t="shared" si="2"/>
        <v>4222.91</v>
      </c>
      <c r="F223" s="14">
        <f t="shared" si="2"/>
        <v>88153.09</v>
      </c>
      <c r="G223" s="14">
        <f t="shared" si="3"/>
        <v>0</v>
      </c>
      <c r="H223" s="14">
        <f t="shared" si="4"/>
        <v>92376</v>
      </c>
      <c r="I223" s="85">
        <f>D222+D233</f>
        <v>217376</v>
      </c>
    </row>
    <row r="224" spans="1:10" x14ac:dyDescent="0.2">
      <c r="A224" s="15" t="s">
        <v>13</v>
      </c>
      <c r="B224" s="15" t="s">
        <v>72</v>
      </c>
      <c r="C224" s="16" t="s">
        <v>73</v>
      </c>
      <c r="D224" s="17">
        <f t="shared" ref="D224:E224" si="5">SUM(D225:D232)</f>
        <v>92376</v>
      </c>
      <c r="E224" s="17">
        <f t="shared" si="5"/>
        <v>4222.91</v>
      </c>
      <c r="F224" s="17">
        <f>SUM(F225:F232)</f>
        <v>88153.09</v>
      </c>
      <c r="G224" s="17">
        <f t="shared" ref="G224:H224" si="6">SUM(G225:G232)</f>
        <v>0</v>
      </c>
      <c r="H224" s="17">
        <f t="shared" si="6"/>
        <v>92376</v>
      </c>
    </row>
    <row r="225" spans="1:9" s="77" customFormat="1" x14ac:dyDescent="0.2">
      <c r="A225" s="76" t="s">
        <v>369</v>
      </c>
      <c r="B225" s="76" t="s">
        <v>370</v>
      </c>
      <c r="C225" s="92" t="s">
        <v>371</v>
      </c>
      <c r="D225" s="57">
        <v>37376</v>
      </c>
      <c r="E225" s="57">
        <v>0</v>
      </c>
      <c r="F225" s="57">
        <v>37376</v>
      </c>
      <c r="G225" s="57">
        <v>6300</v>
      </c>
      <c r="H225" s="57">
        <f t="shared" ref="H225:H226" si="7">D225+G225</f>
        <v>43676</v>
      </c>
      <c r="I225" s="89"/>
    </row>
    <row r="226" spans="1:9" s="77" customFormat="1" x14ac:dyDescent="0.2">
      <c r="A226" s="76" t="s">
        <v>372</v>
      </c>
      <c r="B226" s="76" t="s">
        <v>373</v>
      </c>
      <c r="C226" s="92" t="s">
        <v>374</v>
      </c>
      <c r="D226" s="57">
        <v>10000</v>
      </c>
      <c r="E226" s="57">
        <v>0</v>
      </c>
      <c r="F226" s="57">
        <v>10000</v>
      </c>
      <c r="G226" s="57">
        <v>-2300</v>
      </c>
      <c r="H226" s="57">
        <f t="shared" si="7"/>
        <v>7700</v>
      </c>
      <c r="I226" s="89"/>
    </row>
    <row r="227" spans="1:9" s="77" customFormat="1" x14ac:dyDescent="0.2">
      <c r="A227" s="76" t="s">
        <v>375</v>
      </c>
      <c r="B227" s="76" t="s">
        <v>376</v>
      </c>
      <c r="C227" s="92" t="s">
        <v>377</v>
      </c>
      <c r="D227" s="57">
        <v>5000</v>
      </c>
      <c r="E227" s="57">
        <v>0</v>
      </c>
      <c r="F227" s="57">
        <v>5000</v>
      </c>
      <c r="G227" s="57">
        <v>-4000</v>
      </c>
      <c r="H227" s="57">
        <f>D227+G227</f>
        <v>1000</v>
      </c>
      <c r="I227" s="89"/>
    </row>
    <row r="228" spans="1:9" x14ac:dyDescent="0.2">
      <c r="A228" s="18" t="s">
        <v>378</v>
      </c>
      <c r="B228" s="18" t="s">
        <v>379</v>
      </c>
      <c r="C228" s="19" t="s">
        <v>380</v>
      </c>
      <c r="D228" s="20">
        <v>10000</v>
      </c>
      <c r="E228" s="20">
        <v>0</v>
      </c>
      <c r="F228" s="20">
        <v>10000</v>
      </c>
      <c r="G228" s="20">
        <v>0</v>
      </c>
      <c r="H228" s="20">
        <v>10000</v>
      </c>
    </row>
    <row r="229" spans="1:9" x14ac:dyDescent="0.2">
      <c r="A229" s="18" t="s">
        <v>381</v>
      </c>
      <c r="B229" s="18" t="s">
        <v>382</v>
      </c>
      <c r="C229" s="19" t="s">
        <v>383</v>
      </c>
      <c r="D229" s="20">
        <v>20000</v>
      </c>
      <c r="E229" s="20">
        <v>0</v>
      </c>
      <c r="F229" s="20">
        <v>20000</v>
      </c>
      <c r="G229" s="20">
        <v>0</v>
      </c>
      <c r="H229" s="20">
        <v>20000</v>
      </c>
    </row>
    <row r="230" spans="1:9" x14ac:dyDescent="0.2">
      <c r="A230" s="18" t="s">
        <v>384</v>
      </c>
      <c r="B230" s="18" t="s">
        <v>385</v>
      </c>
      <c r="C230" s="19" t="s">
        <v>386</v>
      </c>
      <c r="D230" s="20">
        <v>0</v>
      </c>
      <c r="E230" s="20">
        <v>0</v>
      </c>
      <c r="F230" s="20">
        <v>0</v>
      </c>
      <c r="G230" s="20">
        <v>0</v>
      </c>
      <c r="H230" s="20">
        <v>0</v>
      </c>
    </row>
    <row r="231" spans="1:9" x14ac:dyDescent="0.2">
      <c r="A231" s="18" t="s">
        <v>387</v>
      </c>
      <c r="B231" s="18" t="s">
        <v>388</v>
      </c>
      <c r="C231" s="19" t="s">
        <v>389</v>
      </c>
      <c r="D231" s="20">
        <v>5000</v>
      </c>
      <c r="E231" s="20">
        <v>4222.91</v>
      </c>
      <c r="F231" s="20">
        <v>777.09</v>
      </c>
      <c r="G231" s="20">
        <v>0</v>
      </c>
      <c r="H231" s="20">
        <v>5000</v>
      </c>
    </row>
    <row r="232" spans="1:9" x14ac:dyDescent="0.2">
      <c r="A232" s="18" t="s">
        <v>390</v>
      </c>
      <c r="B232" s="18" t="s">
        <v>391</v>
      </c>
      <c r="C232" s="19" t="s">
        <v>392</v>
      </c>
      <c r="D232" s="20">
        <v>5000</v>
      </c>
      <c r="E232" s="20">
        <v>0</v>
      </c>
      <c r="F232" s="20">
        <v>5000</v>
      </c>
      <c r="G232" s="20">
        <v>0</v>
      </c>
      <c r="H232" s="20">
        <v>5000</v>
      </c>
    </row>
    <row r="233" spans="1:9" ht="33.75" x14ac:dyDescent="0.2">
      <c r="A233" s="9" t="s">
        <v>76</v>
      </c>
      <c r="B233" s="9" t="s">
        <v>469</v>
      </c>
      <c r="C233" s="10" t="s">
        <v>470</v>
      </c>
      <c r="D233" s="11">
        <f>D234</f>
        <v>125000</v>
      </c>
      <c r="E233" s="11">
        <f t="shared" ref="E233:H233" si="8">E234</f>
        <v>0</v>
      </c>
      <c r="F233" s="11">
        <f t="shared" si="8"/>
        <v>125000</v>
      </c>
      <c r="G233" s="11">
        <f t="shared" si="8"/>
        <v>1727</v>
      </c>
      <c r="H233" s="11">
        <f t="shared" si="8"/>
        <v>126727</v>
      </c>
      <c r="I233" s="85">
        <f>I222-I223</f>
        <v>1727</v>
      </c>
    </row>
    <row r="234" spans="1:9" x14ac:dyDescent="0.2">
      <c r="A234" s="12" t="s">
        <v>13</v>
      </c>
      <c r="B234" s="12" t="s">
        <v>42</v>
      </c>
      <c r="C234" s="13" t="s">
        <v>43</v>
      </c>
      <c r="D234" s="14">
        <f>D235</f>
        <v>125000</v>
      </c>
      <c r="E234" s="14">
        <f t="shared" ref="E234:H234" si="9">E235</f>
        <v>0</v>
      </c>
      <c r="F234" s="14">
        <f t="shared" si="9"/>
        <v>125000</v>
      </c>
      <c r="G234" s="14">
        <f t="shared" si="9"/>
        <v>1727</v>
      </c>
      <c r="H234" s="14">
        <f t="shared" si="9"/>
        <v>126727</v>
      </c>
    </row>
    <row r="235" spans="1:9" x14ac:dyDescent="0.2">
      <c r="A235" s="15" t="s">
        <v>13</v>
      </c>
      <c r="B235" s="15" t="s">
        <v>72</v>
      </c>
      <c r="C235" s="16" t="s">
        <v>73</v>
      </c>
      <c r="D235" s="17">
        <f>SUM(D236:D237)</f>
        <v>125000</v>
      </c>
      <c r="E235" s="17">
        <f t="shared" ref="E235:G235" si="10">SUM(E236:E237)</f>
        <v>0</v>
      </c>
      <c r="F235" s="17">
        <f t="shared" si="10"/>
        <v>125000</v>
      </c>
      <c r="G235" s="17">
        <f t="shared" si="10"/>
        <v>1727</v>
      </c>
      <c r="H235" s="17">
        <f>SUM(H236:H237)</f>
        <v>126727</v>
      </c>
    </row>
    <row r="236" spans="1:9" x14ac:dyDescent="0.2">
      <c r="A236" s="18" t="s">
        <v>393</v>
      </c>
      <c r="B236" s="18" t="s">
        <v>394</v>
      </c>
      <c r="C236" s="19" t="s">
        <v>395</v>
      </c>
      <c r="D236" s="20">
        <v>120000</v>
      </c>
      <c r="E236" s="20">
        <v>0</v>
      </c>
      <c r="F236" s="20">
        <v>120000</v>
      </c>
      <c r="G236" s="20">
        <v>1727</v>
      </c>
      <c r="H236" s="20">
        <f>D236+G236</f>
        <v>121727</v>
      </c>
    </row>
    <row r="237" spans="1:9" x14ac:dyDescent="0.2">
      <c r="A237" s="18" t="s">
        <v>396</v>
      </c>
      <c r="B237" s="18" t="s">
        <v>397</v>
      </c>
      <c r="C237" s="19" t="s">
        <v>398</v>
      </c>
      <c r="D237" s="20">
        <v>5000</v>
      </c>
      <c r="E237" s="20">
        <v>0</v>
      </c>
      <c r="F237" s="20">
        <v>5000</v>
      </c>
      <c r="G237" s="20">
        <v>0</v>
      </c>
      <c r="H237" s="20">
        <v>5000</v>
      </c>
    </row>
    <row r="238" spans="1:9" ht="33.75" x14ac:dyDescent="0.2">
      <c r="A238" s="9" t="s">
        <v>76</v>
      </c>
      <c r="B238" s="9" t="s">
        <v>82</v>
      </c>
      <c r="C238" s="10" t="s">
        <v>83</v>
      </c>
      <c r="D238" s="11">
        <v>22000</v>
      </c>
      <c r="E238" s="11">
        <v>0</v>
      </c>
      <c r="F238" s="11">
        <v>22000</v>
      </c>
      <c r="G238" s="11">
        <v>0</v>
      </c>
      <c r="H238" s="11">
        <v>22000</v>
      </c>
    </row>
    <row r="239" spans="1:9" x14ac:dyDescent="0.2">
      <c r="A239" s="12" t="s">
        <v>13</v>
      </c>
      <c r="B239" s="12" t="s">
        <v>23</v>
      </c>
      <c r="C239" s="13" t="s">
        <v>24</v>
      </c>
      <c r="D239" s="14">
        <v>7000</v>
      </c>
      <c r="E239" s="14">
        <v>0</v>
      </c>
      <c r="F239" s="14">
        <v>7000</v>
      </c>
      <c r="G239" s="14">
        <v>0</v>
      </c>
      <c r="H239" s="14">
        <v>7000</v>
      </c>
    </row>
    <row r="240" spans="1:9" x14ac:dyDescent="0.2">
      <c r="A240" s="15" t="s">
        <v>13</v>
      </c>
      <c r="B240" s="15" t="s">
        <v>25</v>
      </c>
      <c r="C240" s="16" t="s">
        <v>26</v>
      </c>
      <c r="D240" s="17">
        <v>7000</v>
      </c>
      <c r="E240" s="17">
        <v>0</v>
      </c>
      <c r="F240" s="17">
        <v>7000</v>
      </c>
      <c r="G240" s="17">
        <v>0</v>
      </c>
      <c r="H240" s="17">
        <v>7000</v>
      </c>
    </row>
    <row r="241" spans="1:8" x14ac:dyDescent="0.2">
      <c r="A241" s="18" t="s">
        <v>399</v>
      </c>
      <c r="B241" s="18" t="s">
        <v>370</v>
      </c>
      <c r="C241" s="19" t="s">
        <v>371</v>
      </c>
      <c r="D241" s="20">
        <v>7000</v>
      </c>
      <c r="E241" s="20">
        <v>0</v>
      </c>
      <c r="F241" s="20">
        <v>7000</v>
      </c>
      <c r="G241" s="20">
        <v>0</v>
      </c>
      <c r="H241" s="20">
        <v>7000</v>
      </c>
    </row>
    <row r="242" spans="1:8" x14ac:dyDescent="0.2">
      <c r="A242" s="18" t="s">
        <v>400</v>
      </c>
      <c r="B242" s="18" t="s">
        <v>385</v>
      </c>
      <c r="C242" s="19" t="s">
        <v>386</v>
      </c>
      <c r="D242" s="20">
        <v>0</v>
      </c>
      <c r="E242" s="20">
        <v>0</v>
      </c>
      <c r="F242" s="20">
        <v>0</v>
      </c>
      <c r="G242" s="20">
        <v>0</v>
      </c>
      <c r="H242" s="20">
        <v>0</v>
      </c>
    </row>
    <row r="243" spans="1:8" x14ac:dyDescent="0.2">
      <c r="A243" s="12" t="s">
        <v>13</v>
      </c>
      <c r="B243" s="12" t="s">
        <v>30</v>
      </c>
      <c r="C243" s="13" t="s">
        <v>31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</row>
    <row r="244" spans="1:8" x14ac:dyDescent="0.2">
      <c r="A244" s="15" t="s">
        <v>13</v>
      </c>
      <c r="B244" s="15" t="s">
        <v>84</v>
      </c>
      <c r="C244" s="16" t="s">
        <v>85</v>
      </c>
      <c r="D244" s="17">
        <v>0</v>
      </c>
      <c r="E244" s="17">
        <v>0</v>
      </c>
      <c r="F244" s="17">
        <v>0</v>
      </c>
      <c r="G244" s="17">
        <v>0</v>
      </c>
      <c r="H244" s="17">
        <v>0</v>
      </c>
    </row>
    <row r="245" spans="1:8" x14ac:dyDescent="0.2">
      <c r="A245" s="18" t="s">
        <v>401</v>
      </c>
      <c r="B245" s="18" t="s">
        <v>370</v>
      </c>
      <c r="C245" s="19" t="s">
        <v>371</v>
      </c>
      <c r="D245" s="20">
        <v>0</v>
      </c>
      <c r="E245" s="20">
        <v>0</v>
      </c>
      <c r="F245" s="20">
        <v>0</v>
      </c>
      <c r="G245" s="20">
        <v>0</v>
      </c>
      <c r="H245" s="20">
        <v>0</v>
      </c>
    </row>
    <row r="246" spans="1:8" x14ac:dyDescent="0.2">
      <c r="A246" s="18" t="s">
        <v>402</v>
      </c>
      <c r="B246" s="18" t="s">
        <v>373</v>
      </c>
      <c r="C246" s="19" t="s">
        <v>374</v>
      </c>
      <c r="D246" s="20">
        <v>0</v>
      </c>
      <c r="E246" s="20">
        <v>0</v>
      </c>
      <c r="F246" s="20">
        <v>0</v>
      </c>
      <c r="G246" s="20">
        <v>0</v>
      </c>
      <c r="H246" s="20">
        <v>0</v>
      </c>
    </row>
    <row r="247" spans="1:8" x14ac:dyDescent="0.2">
      <c r="A247" s="18" t="s">
        <v>403</v>
      </c>
      <c r="B247" s="18" t="s">
        <v>376</v>
      </c>
      <c r="C247" s="19" t="s">
        <v>377</v>
      </c>
      <c r="D247" s="20">
        <v>0</v>
      </c>
      <c r="E247" s="20">
        <v>0</v>
      </c>
      <c r="F247" s="20">
        <v>0</v>
      </c>
      <c r="G247" s="20">
        <v>0</v>
      </c>
      <c r="H247" s="20">
        <v>0</v>
      </c>
    </row>
    <row r="248" spans="1:8" x14ac:dyDescent="0.2">
      <c r="A248" s="18" t="s">
        <v>404</v>
      </c>
      <c r="B248" s="18" t="s">
        <v>405</v>
      </c>
      <c r="C248" s="19" t="s">
        <v>406</v>
      </c>
      <c r="D248" s="20">
        <v>0</v>
      </c>
      <c r="E248" s="20">
        <v>0</v>
      </c>
      <c r="F248" s="20">
        <v>0</v>
      </c>
      <c r="G248" s="20">
        <v>0</v>
      </c>
      <c r="H248" s="20">
        <v>0</v>
      </c>
    </row>
    <row r="249" spans="1:8" x14ac:dyDescent="0.2">
      <c r="A249" s="18" t="s">
        <v>407</v>
      </c>
      <c r="B249" s="18" t="s">
        <v>382</v>
      </c>
      <c r="C249" s="19" t="s">
        <v>383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</row>
    <row r="250" spans="1:8" x14ac:dyDescent="0.2">
      <c r="A250" s="18" t="s">
        <v>408</v>
      </c>
      <c r="B250" s="18" t="s">
        <v>394</v>
      </c>
      <c r="C250" s="19" t="s">
        <v>395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</row>
    <row r="251" spans="1:8" x14ac:dyDescent="0.2">
      <c r="A251" s="12" t="s">
        <v>13</v>
      </c>
      <c r="B251" s="12" t="s">
        <v>42</v>
      </c>
      <c r="C251" s="13" t="s">
        <v>43</v>
      </c>
      <c r="D251" s="14">
        <v>5000</v>
      </c>
      <c r="E251" s="14">
        <v>0</v>
      </c>
      <c r="F251" s="14">
        <v>5000</v>
      </c>
      <c r="G251" s="14">
        <v>0</v>
      </c>
      <c r="H251" s="14">
        <v>5000</v>
      </c>
    </row>
    <row r="252" spans="1:8" x14ac:dyDescent="0.2">
      <c r="A252" s="15" t="s">
        <v>13</v>
      </c>
      <c r="B252" s="15" t="s">
        <v>44</v>
      </c>
      <c r="C252" s="16" t="s">
        <v>45</v>
      </c>
      <c r="D252" s="17">
        <v>5000</v>
      </c>
      <c r="E252" s="17">
        <v>0</v>
      </c>
      <c r="F252" s="17">
        <v>5000</v>
      </c>
      <c r="G252" s="17">
        <v>0</v>
      </c>
      <c r="H252" s="17">
        <v>5000</v>
      </c>
    </row>
    <row r="253" spans="1:8" x14ac:dyDescent="0.2">
      <c r="A253" s="21" t="s">
        <v>13</v>
      </c>
      <c r="B253" s="21" t="s">
        <v>46</v>
      </c>
      <c r="C253" s="22" t="s">
        <v>45</v>
      </c>
      <c r="D253" s="23">
        <v>5000</v>
      </c>
      <c r="E253" s="23">
        <v>0</v>
      </c>
      <c r="F253" s="23">
        <v>5000</v>
      </c>
      <c r="G253" s="23">
        <v>0</v>
      </c>
      <c r="H253" s="23">
        <v>5000</v>
      </c>
    </row>
    <row r="254" spans="1:8" x14ac:dyDescent="0.2">
      <c r="A254" s="24" t="s">
        <v>409</v>
      </c>
      <c r="B254" s="24" t="s">
        <v>388</v>
      </c>
      <c r="C254" s="25" t="s">
        <v>410</v>
      </c>
      <c r="D254" s="26">
        <v>5000</v>
      </c>
      <c r="E254" s="26">
        <v>0</v>
      </c>
      <c r="F254" s="26">
        <v>5000</v>
      </c>
      <c r="G254" s="26">
        <v>0</v>
      </c>
      <c r="H254" s="26">
        <v>5000</v>
      </c>
    </row>
    <row r="255" spans="1:8" x14ac:dyDescent="0.2">
      <c r="A255" s="24" t="s">
        <v>411</v>
      </c>
      <c r="B255" s="24" t="s">
        <v>388</v>
      </c>
      <c r="C255" s="25" t="s">
        <v>389</v>
      </c>
      <c r="D255" s="26">
        <v>0</v>
      </c>
      <c r="E255" s="26">
        <v>0</v>
      </c>
      <c r="F255" s="26">
        <v>0</v>
      </c>
      <c r="G255" s="26">
        <v>0</v>
      </c>
      <c r="H255" s="26">
        <v>0</v>
      </c>
    </row>
    <row r="256" spans="1:8" x14ac:dyDescent="0.2">
      <c r="A256" s="12" t="s">
        <v>13</v>
      </c>
      <c r="B256" s="12" t="s">
        <v>59</v>
      </c>
      <c r="C256" s="13" t="s">
        <v>60</v>
      </c>
      <c r="D256" s="14">
        <v>10000</v>
      </c>
      <c r="E256" s="14">
        <v>0</v>
      </c>
      <c r="F256" s="14">
        <v>10000</v>
      </c>
      <c r="G256" s="14">
        <v>0</v>
      </c>
      <c r="H256" s="14">
        <v>10000</v>
      </c>
    </row>
    <row r="257" spans="1:8" x14ac:dyDescent="0.2">
      <c r="A257" s="15" t="s">
        <v>13</v>
      </c>
      <c r="B257" s="15" t="s">
        <v>61</v>
      </c>
      <c r="C257" s="16" t="s">
        <v>62</v>
      </c>
      <c r="D257" s="17">
        <v>10000</v>
      </c>
      <c r="E257" s="17">
        <v>0</v>
      </c>
      <c r="F257" s="17">
        <v>10000</v>
      </c>
      <c r="G257" s="17">
        <v>0</v>
      </c>
      <c r="H257" s="17">
        <v>10000</v>
      </c>
    </row>
    <row r="258" spans="1:8" x14ac:dyDescent="0.2">
      <c r="A258" s="18" t="s">
        <v>412</v>
      </c>
      <c r="B258" s="18" t="s">
        <v>388</v>
      </c>
      <c r="C258" s="19" t="s">
        <v>389</v>
      </c>
      <c r="D258" s="20">
        <v>10000</v>
      </c>
      <c r="E258" s="20">
        <v>0</v>
      </c>
      <c r="F258" s="20">
        <v>10000</v>
      </c>
      <c r="G258" s="20">
        <v>0</v>
      </c>
      <c r="H258" s="20">
        <v>10000</v>
      </c>
    </row>
    <row r="259" spans="1:8" ht="33.75" x14ac:dyDescent="0.2">
      <c r="A259" s="9" t="s">
        <v>76</v>
      </c>
      <c r="B259" s="9" t="s">
        <v>92</v>
      </c>
      <c r="C259" s="10" t="s">
        <v>93</v>
      </c>
      <c r="D259" s="11">
        <v>80600</v>
      </c>
      <c r="E259" s="11">
        <v>0</v>
      </c>
      <c r="F259" s="11">
        <v>80600</v>
      </c>
      <c r="G259" s="11">
        <v>0</v>
      </c>
      <c r="H259" s="11">
        <v>80600</v>
      </c>
    </row>
    <row r="260" spans="1:8" x14ac:dyDescent="0.2">
      <c r="A260" s="12" t="s">
        <v>13</v>
      </c>
      <c r="B260" s="12" t="s">
        <v>42</v>
      </c>
      <c r="C260" s="13" t="s">
        <v>43</v>
      </c>
      <c r="D260" s="14">
        <v>80600</v>
      </c>
      <c r="E260" s="14">
        <v>0</v>
      </c>
      <c r="F260" s="14">
        <v>80600</v>
      </c>
      <c r="G260" s="14">
        <v>0</v>
      </c>
      <c r="H260" s="14">
        <v>80600</v>
      </c>
    </row>
    <row r="261" spans="1:8" x14ac:dyDescent="0.2">
      <c r="A261" s="15" t="s">
        <v>13</v>
      </c>
      <c r="B261" s="15" t="s">
        <v>44</v>
      </c>
      <c r="C261" s="16" t="s">
        <v>45</v>
      </c>
      <c r="D261" s="17">
        <v>80600</v>
      </c>
      <c r="E261" s="17">
        <v>0</v>
      </c>
      <c r="F261" s="17">
        <v>80600</v>
      </c>
      <c r="G261" s="17">
        <v>0</v>
      </c>
      <c r="H261" s="17">
        <v>80600</v>
      </c>
    </row>
    <row r="262" spans="1:8" x14ac:dyDescent="0.2">
      <c r="A262" s="21" t="s">
        <v>13</v>
      </c>
      <c r="B262" s="21" t="s">
        <v>46</v>
      </c>
      <c r="C262" s="22" t="s">
        <v>45</v>
      </c>
      <c r="D262" s="23">
        <v>80600</v>
      </c>
      <c r="E262" s="23">
        <v>0</v>
      </c>
      <c r="F262" s="23">
        <v>80600</v>
      </c>
      <c r="G262" s="23">
        <v>0</v>
      </c>
      <c r="H262" s="23">
        <v>80600</v>
      </c>
    </row>
    <row r="263" spans="1:8" x14ac:dyDescent="0.2">
      <c r="A263" s="24" t="s">
        <v>413</v>
      </c>
      <c r="B263" s="24" t="s">
        <v>203</v>
      </c>
      <c r="C263" s="25" t="s">
        <v>204</v>
      </c>
      <c r="D263" s="26">
        <v>10000</v>
      </c>
      <c r="E263" s="26">
        <v>0</v>
      </c>
      <c r="F263" s="26">
        <v>10000</v>
      </c>
      <c r="G263" s="26">
        <v>0</v>
      </c>
      <c r="H263" s="26">
        <v>10000</v>
      </c>
    </row>
    <row r="264" spans="1:8" x14ac:dyDescent="0.2">
      <c r="A264" s="24" t="s">
        <v>414</v>
      </c>
      <c r="B264" s="24" t="s">
        <v>370</v>
      </c>
      <c r="C264" s="25" t="s">
        <v>371</v>
      </c>
      <c r="D264" s="26">
        <v>47400</v>
      </c>
      <c r="E264" s="26">
        <v>0</v>
      </c>
      <c r="F264" s="26">
        <v>47400</v>
      </c>
      <c r="G264" s="26">
        <v>0</v>
      </c>
      <c r="H264" s="26">
        <v>47400</v>
      </c>
    </row>
    <row r="265" spans="1:8" x14ac:dyDescent="0.2">
      <c r="A265" s="24" t="s">
        <v>415</v>
      </c>
      <c r="B265" s="24" t="s">
        <v>382</v>
      </c>
      <c r="C265" s="25" t="s">
        <v>383</v>
      </c>
      <c r="D265" s="26">
        <v>19700</v>
      </c>
      <c r="E265" s="26">
        <v>0</v>
      </c>
      <c r="F265" s="26">
        <v>19700</v>
      </c>
      <c r="G265" s="26">
        <v>0</v>
      </c>
      <c r="H265" s="26">
        <v>19700</v>
      </c>
    </row>
    <row r="266" spans="1:8" x14ac:dyDescent="0.2">
      <c r="A266" s="24" t="s">
        <v>416</v>
      </c>
      <c r="B266" s="24" t="s">
        <v>388</v>
      </c>
      <c r="C266" s="25" t="s">
        <v>389</v>
      </c>
      <c r="D266" s="26">
        <v>1500</v>
      </c>
      <c r="E266" s="26">
        <v>0</v>
      </c>
      <c r="F266" s="26">
        <v>1500</v>
      </c>
      <c r="G266" s="26">
        <v>0</v>
      </c>
      <c r="H266" s="26">
        <v>1500</v>
      </c>
    </row>
    <row r="267" spans="1:8" x14ac:dyDescent="0.2">
      <c r="A267" s="24" t="s">
        <v>417</v>
      </c>
      <c r="B267" s="24" t="s">
        <v>391</v>
      </c>
      <c r="C267" s="25" t="s">
        <v>392</v>
      </c>
      <c r="D267" s="26">
        <v>2000</v>
      </c>
      <c r="E267" s="26">
        <v>0</v>
      </c>
      <c r="F267" s="26">
        <v>2000</v>
      </c>
      <c r="G267" s="26">
        <v>0</v>
      </c>
      <c r="H267" s="26">
        <v>2000</v>
      </c>
    </row>
    <row r="268" spans="1:8" ht="33.75" x14ac:dyDescent="0.2">
      <c r="A268" s="9" t="s">
        <v>76</v>
      </c>
      <c r="B268" s="9" t="s">
        <v>418</v>
      </c>
      <c r="C268" s="10" t="s">
        <v>98</v>
      </c>
      <c r="D268" s="11">
        <v>0</v>
      </c>
      <c r="E268" s="11">
        <v>0</v>
      </c>
      <c r="F268" s="11">
        <v>0</v>
      </c>
      <c r="G268" s="11">
        <v>0</v>
      </c>
      <c r="H268" s="11">
        <v>0</v>
      </c>
    </row>
    <row r="269" spans="1:8" x14ac:dyDescent="0.2">
      <c r="A269" s="12" t="s">
        <v>13</v>
      </c>
      <c r="B269" s="12" t="s">
        <v>42</v>
      </c>
      <c r="C269" s="13" t="s">
        <v>43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</row>
    <row r="270" spans="1:8" x14ac:dyDescent="0.2">
      <c r="A270" s="15" t="s">
        <v>13</v>
      </c>
      <c r="B270" s="15" t="s">
        <v>44</v>
      </c>
      <c r="C270" s="16" t="s">
        <v>45</v>
      </c>
      <c r="D270" s="17">
        <v>0</v>
      </c>
      <c r="E270" s="17">
        <v>0</v>
      </c>
      <c r="F270" s="17">
        <v>0</v>
      </c>
      <c r="G270" s="17">
        <v>0</v>
      </c>
      <c r="H270" s="17">
        <v>0</v>
      </c>
    </row>
    <row r="271" spans="1:8" x14ac:dyDescent="0.2">
      <c r="A271" s="21" t="s">
        <v>13</v>
      </c>
      <c r="B271" s="21" t="s">
        <v>46</v>
      </c>
      <c r="C271" s="22" t="s">
        <v>45</v>
      </c>
      <c r="D271" s="23">
        <v>0</v>
      </c>
      <c r="E271" s="23">
        <v>0</v>
      </c>
      <c r="F271" s="23">
        <v>0</v>
      </c>
      <c r="G271" s="23">
        <v>0</v>
      </c>
      <c r="H271" s="23">
        <v>0</v>
      </c>
    </row>
    <row r="272" spans="1:8" x14ac:dyDescent="0.2">
      <c r="A272" s="24" t="s">
        <v>419</v>
      </c>
      <c r="B272" s="24" t="s">
        <v>388</v>
      </c>
      <c r="C272" s="25" t="s">
        <v>389</v>
      </c>
      <c r="D272" s="26">
        <v>0</v>
      </c>
      <c r="E272" s="26">
        <v>0</v>
      </c>
      <c r="F272" s="26">
        <v>0</v>
      </c>
      <c r="G272" s="26">
        <v>0</v>
      </c>
      <c r="H272" s="26">
        <v>0</v>
      </c>
    </row>
    <row r="273" spans="1:10" ht="33.75" x14ac:dyDescent="0.2">
      <c r="A273" s="9" t="s">
        <v>76</v>
      </c>
      <c r="B273" s="9" t="s">
        <v>97</v>
      </c>
      <c r="C273" s="10" t="s">
        <v>98</v>
      </c>
      <c r="D273" s="11">
        <v>356000</v>
      </c>
      <c r="E273" s="11">
        <v>0</v>
      </c>
      <c r="F273" s="11">
        <v>356000</v>
      </c>
      <c r="G273" s="11">
        <f>H273-D273</f>
        <v>-170000</v>
      </c>
      <c r="H273" s="11">
        <f>H274+H277</f>
        <v>186000</v>
      </c>
    </row>
    <row r="274" spans="1:10" x14ac:dyDescent="0.2">
      <c r="A274" s="12" t="s">
        <v>13</v>
      </c>
      <c r="B274" s="12" t="s">
        <v>30</v>
      </c>
      <c r="C274" s="13" t="s">
        <v>31</v>
      </c>
      <c r="D274" s="14">
        <v>6000</v>
      </c>
      <c r="E274" s="14">
        <v>0</v>
      </c>
      <c r="F274" s="14">
        <v>6000</v>
      </c>
      <c r="G274" s="14">
        <f t="shared" ref="G274:G279" si="11">H274-D274</f>
        <v>0</v>
      </c>
      <c r="H274" s="14">
        <v>6000</v>
      </c>
    </row>
    <row r="275" spans="1:10" x14ac:dyDescent="0.2">
      <c r="A275" s="15" t="s">
        <v>13</v>
      </c>
      <c r="B275" s="15" t="s">
        <v>32</v>
      </c>
      <c r="C275" s="16" t="s">
        <v>33</v>
      </c>
      <c r="D275" s="17">
        <v>6000</v>
      </c>
      <c r="E275" s="17">
        <v>0</v>
      </c>
      <c r="F275" s="17">
        <v>6000</v>
      </c>
      <c r="G275" s="17">
        <f t="shared" si="11"/>
        <v>0</v>
      </c>
      <c r="H275" s="17">
        <v>6000</v>
      </c>
    </row>
    <row r="276" spans="1:10" x14ac:dyDescent="0.2">
      <c r="A276" s="18" t="s">
        <v>420</v>
      </c>
      <c r="B276" s="18" t="s">
        <v>388</v>
      </c>
      <c r="C276" s="19" t="s">
        <v>389</v>
      </c>
      <c r="D276" s="20">
        <v>6000</v>
      </c>
      <c r="E276" s="20">
        <v>0</v>
      </c>
      <c r="F276" s="20">
        <v>6000</v>
      </c>
      <c r="G276" s="20">
        <f t="shared" si="11"/>
        <v>0</v>
      </c>
      <c r="H276" s="20">
        <v>6000</v>
      </c>
    </row>
    <row r="277" spans="1:10" x14ac:dyDescent="0.2">
      <c r="A277" s="12" t="s">
        <v>13</v>
      </c>
      <c r="B277" s="12" t="s">
        <v>42</v>
      </c>
      <c r="C277" s="13" t="s">
        <v>43</v>
      </c>
      <c r="D277" s="14">
        <v>350000</v>
      </c>
      <c r="E277" s="14">
        <v>0</v>
      </c>
      <c r="F277" s="14">
        <v>350000</v>
      </c>
      <c r="G277" s="14">
        <f t="shared" si="11"/>
        <v>-170000</v>
      </c>
      <c r="H277" s="14">
        <v>180000</v>
      </c>
      <c r="J277" s="1" t="s">
        <v>466</v>
      </c>
    </row>
    <row r="278" spans="1:10" x14ac:dyDescent="0.2">
      <c r="A278" s="15" t="s">
        <v>13</v>
      </c>
      <c r="B278" s="15" t="s">
        <v>44</v>
      </c>
      <c r="C278" s="16" t="s">
        <v>45</v>
      </c>
      <c r="D278" s="17">
        <v>350000</v>
      </c>
      <c r="E278" s="17">
        <v>0</v>
      </c>
      <c r="F278" s="17">
        <v>350000</v>
      </c>
      <c r="G278" s="17">
        <f t="shared" si="11"/>
        <v>-170000</v>
      </c>
      <c r="H278" s="17">
        <v>180000</v>
      </c>
    </row>
    <row r="279" spans="1:10" x14ac:dyDescent="0.2">
      <c r="A279" s="21" t="s">
        <v>13</v>
      </c>
      <c r="B279" s="21" t="s">
        <v>46</v>
      </c>
      <c r="C279" s="22" t="s">
        <v>45</v>
      </c>
      <c r="D279" s="23">
        <v>350000</v>
      </c>
      <c r="E279" s="23">
        <v>0</v>
      </c>
      <c r="F279" s="23">
        <v>350000</v>
      </c>
      <c r="G279" s="23">
        <f t="shared" si="11"/>
        <v>-170000</v>
      </c>
      <c r="H279" s="23">
        <f>H280</f>
        <v>180000</v>
      </c>
    </row>
    <row r="280" spans="1:10" x14ac:dyDescent="0.2">
      <c r="A280" s="24" t="s">
        <v>421</v>
      </c>
      <c r="B280" s="24" t="s">
        <v>388</v>
      </c>
      <c r="C280" s="25" t="s">
        <v>389</v>
      </c>
      <c r="D280" s="26">
        <v>350000</v>
      </c>
      <c r="E280" s="26">
        <v>0</v>
      </c>
      <c r="F280" s="26">
        <v>350000</v>
      </c>
      <c r="G280" s="26">
        <f>H280-D280</f>
        <v>-170000</v>
      </c>
      <c r="H280" s="26">
        <v>180000</v>
      </c>
    </row>
    <row r="281" spans="1:10" ht="22.5" x14ac:dyDescent="0.2">
      <c r="A281" s="9" t="s">
        <v>101</v>
      </c>
      <c r="B281" s="9" t="s">
        <v>102</v>
      </c>
      <c r="C281" s="10" t="s">
        <v>103</v>
      </c>
      <c r="D281" s="11">
        <v>20000</v>
      </c>
      <c r="E281" s="11">
        <v>0</v>
      </c>
      <c r="F281" s="11">
        <v>20000</v>
      </c>
      <c r="G281" s="11">
        <f t="shared" ref="G281:G284" si="12">H281-D281</f>
        <v>-9500</v>
      </c>
      <c r="H281" s="11">
        <v>10500</v>
      </c>
    </row>
    <row r="282" spans="1:10" x14ac:dyDescent="0.2">
      <c r="A282" s="12" t="s">
        <v>13</v>
      </c>
      <c r="B282" s="12" t="s">
        <v>30</v>
      </c>
      <c r="C282" s="13" t="s">
        <v>31</v>
      </c>
      <c r="D282" s="14">
        <v>20000</v>
      </c>
      <c r="E282" s="14">
        <v>0</v>
      </c>
      <c r="F282" s="14">
        <v>20000</v>
      </c>
      <c r="G282" s="14">
        <f t="shared" si="12"/>
        <v>-9500</v>
      </c>
      <c r="H282" s="14">
        <v>10500</v>
      </c>
    </row>
    <row r="283" spans="1:10" x14ac:dyDescent="0.2">
      <c r="A283" s="15" t="s">
        <v>13</v>
      </c>
      <c r="B283" s="15" t="s">
        <v>32</v>
      </c>
      <c r="C283" s="16" t="s">
        <v>33</v>
      </c>
      <c r="D283" s="17">
        <v>20000</v>
      </c>
      <c r="E283" s="17">
        <v>0</v>
      </c>
      <c r="F283" s="17">
        <v>20000</v>
      </c>
      <c r="G283" s="17">
        <f t="shared" si="12"/>
        <v>-9500</v>
      </c>
      <c r="H283" s="17">
        <v>10500</v>
      </c>
    </row>
    <row r="284" spans="1:10" x14ac:dyDescent="0.2">
      <c r="A284" s="18" t="s">
        <v>422</v>
      </c>
      <c r="B284" s="18" t="s">
        <v>288</v>
      </c>
      <c r="C284" s="19" t="s">
        <v>289</v>
      </c>
      <c r="D284" s="20">
        <v>20000</v>
      </c>
      <c r="E284" s="20">
        <v>0</v>
      </c>
      <c r="F284" s="20">
        <v>20000</v>
      </c>
      <c r="G284" s="20">
        <f t="shared" si="12"/>
        <v>-9500</v>
      </c>
      <c r="H284" s="20">
        <v>10500</v>
      </c>
    </row>
    <row r="285" spans="1:10" ht="22.5" x14ac:dyDescent="0.2">
      <c r="A285" s="9" t="s">
        <v>101</v>
      </c>
      <c r="B285" s="9" t="s">
        <v>106</v>
      </c>
      <c r="C285" s="10" t="s">
        <v>107</v>
      </c>
      <c r="D285" s="11">
        <v>0</v>
      </c>
      <c r="E285" s="11">
        <v>0</v>
      </c>
      <c r="F285" s="11">
        <v>0</v>
      </c>
      <c r="G285" s="11">
        <v>0</v>
      </c>
      <c r="H285" s="11">
        <v>0</v>
      </c>
    </row>
    <row r="286" spans="1:10" x14ac:dyDescent="0.2">
      <c r="A286" s="12" t="s">
        <v>13</v>
      </c>
      <c r="B286" s="12" t="s">
        <v>42</v>
      </c>
      <c r="C286" s="13" t="s">
        <v>43</v>
      </c>
      <c r="D286" s="14">
        <v>0</v>
      </c>
      <c r="E286" s="14">
        <v>0</v>
      </c>
      <c r="F286" s="14">
        <v>0</v>
      </c>
      <c r="G286" s="14">
        <v>0</v>
      </c>
      <c r="H286" s="14">
        <v>0</v>
      </c>
    </row>
    <row r="287" spans="1:10" x14ac:dyDescent="0.2">
      <c r="A287" s="15" t="s">
        <v>13</v>
      </c>
      <c r="B287" s="15" t="s">
        <v>108</v>
      </c>
      <c r="C287" s="16" t="s">
        <v>109</v>
      </c>
      <c r="D287" s="17">
        <v>0</v>
      </c>
      <c r="E287" s="17">
        <v>0</v>
      </c>
      <c r="F287" s="17">
        <v>0</v>
      </c>
      <c r="G287" s="17">
        <v>0</v>
      </c>
      <c r="H287" s="17">
        <v>0</v>
      </c>
    </row>
    <row r="288" spans="1:10" x14ac:dyDescent="0.2">
      <c r="A288" s="21" t="s">
        <v>13</v>
      </c>
      <c r="B288" s="21" t="s">
        <v>110</v>
      </c>
      <c r="C288" s="22" t="s">
        <v>111</v>
      </c>
      <c r="D288" s="23">
        <v>0</v>
      </c>
      <c r="E288" s="23">
        <v>0</v>
      </c>
      <c r="F288" s="23">
        <v>0</v>
      </c>
      <c r="G288" s="23">
        <v>0</v>
      </c>
      <c r="H288" s="23">
        <v>0</v>
      </c>
    </row>
    <row r="289" spans="1:8" x14ac:dyDescent="0.2">
      <c r="A289" s="24" t="s">
        <v>423</v>
      </c>
      <c r="B289" s="24" t="s">
        <v>211</v>
      </c>
      <c r="C289" s="25" t="s">
        <v>212</v>
      </c>
      <c r="D289" s="26">
        <v>0</v>
      </c>
      <c r="E289" s="26">
        <v>0</v>
      </c>
      <c r="F289" s="26">
        <v>0</v>
      </c>
      <c r="G289" s="26">
        <v>0</v>
      </c>
      <c r="H289" s="26">
        <v>0</v>
      </c>
    </row>
    <row r="290" spans="1:8" x14ac:dyDescent="0.2">
      <c r="A290" s="24" t="s">
        <v>424</v>
      </c>
      <c r="B290" s="24" t="s">
        <v>214</v>
      </c>
      <c r="C290" s="25" t="s">
        <v>215</v>
      </c>
      <c r="D290" s="26">
        <v>0</v>
      </c>
      <c r="E290" s="26">
        <v>0</v>
      </c>
      <c r="F290" s="26">
        <v>0</v>
      </c>
      <c r="G290" s="26">
        <v>0</v>
      </c>
      <c r="H290" s="26">
        <v>0</v>
      </c>
    </row>
    <row r="291" spans="1:8" x14ac:dyDescent="0.2">
      <c r="A291" s="24" t="s">
        <v>425</v>
      </c>
      <c r="B291" s="24" t="s">
        <v>217</v>
      </c>
      <c r="C291" s="25" t="s">
        <v>218</v>
      </c>
      <c r="D291" s="26">
        <v>0</v>
      </c>
      <c r="E291" s="26">
        <v>0</v>
      </c>
      <c r="F291" s="26">
        <v>0</v>
      </c>
      <c r="G291" s="26">
        <v>0</v>
      </c>
      <c r="H291" s="26">
        <v>0</v>
      </c>
    </row>
    <row r="292" spans="1:8" x14ac:dyDescent="0.2">
      <c r="A292" s="24" t="s">
        <v>426</v>
      </c>
      <c r="B292" s="24" t="s">
        <v>220</v>
      </c>
      <c r="C292" s="25" t="s">
        <v>221</v>
      </c>
      <c r="D292" s="26">
        <v>0</v>
      </c>
      <c r="E292" s="26">
        <v>0</v>
      </c>
      <c r="F292" s="26">
        <v>0</v>
      </c>
      <c r="G292" s="26">
        <v>0</v>
      </c>
      <c r="H292" s="26">
        <v>0</v>
      </c>
    </row>
    <row r="293" spans="1:8" x14ac:dyDescent="0.2">
      <c r="A293" s="24" t="s">
        <v>427</v>
      </c>
      <c r="B293" s="24" t="s">
        <v>144</v>
      </c>
      <c r="C293" s="25" t="s">
        <v>145</v>
      </c>
      <c r="D293" s="26">
        <v>0</v>
      </c>
      <c r="E293" s="26">
        <v>0</v>
      </c>
      <c r="F293" s="26">
        <v>0</v>
      </c>
      <c r="G293" s="26">
        <v>0</v>
      </c>
      <c r="H293" s="26">
        <v>0</v>
      </c>
    </row>
    <row r="294" spans="1:8" x14ac:dyDescent="0.2">
      <c r="A294" s="24" t="s">
        <v>428</v>
      </c>
      <c r="B294" s="24" t="s">
        <v>224</v>
      </c>
      <c r="C294" s="25" t="s">
        <v>225</v>
      </c>
      <c r="D294" s="26">
        <v>0</v>
      </c>
      <c r="E294" s="26">
        <v>0</v>
      </c>
      <c r="F294" s="26">
        <v>0</v>
      </c>
      <c r="G294" s="26">
        <v>0</v>
      </c>
      <c r="H294" s="26">
        <v>0</v>
      </c>
    </row>
    <row r="295" spans="1:8" x14ac:dyDescent="0.2">
      <c r="A295" s="24" t="s">
        <v>429</v>
      </c>
      <c r="B295" s="24" t="s">
        <v>185</v>
      </c>
      <c r="C295" s="25" t="s">
        <v>186</v>
      </c>
      <c r="D295" s="26">
        <v>0</v>
      </c>
      <c r="E295" s="26">
        <v>0</v>
      </c>
      <c r="F295" s="26">
        <v>0</v>
      </c>
      <c r="G295" s="26">
        <v>0</v>
      </c>
      <c r="H295" s="26">
        <v>0</v>
      </c>
    </row>
    <row r="296" spans="1:8" x14ac:dyDescent="0.2">
      <c r="A296" s="24" t="s">
        <v>430</v>
      </c>
      <c r="B296" s="24" t="s">
        <v>194</v>
      </c>
      <c r="C296" s="25" t="s">
        <v>195</v>
      </c>
      <c r="D296" s="26">
        <v>0</v>
      </c>
      <c r="E296" s="26">
        <v>0</v>
      </c>
      <c r="F296" s="26">
        <v>0</v>
      </c>
      <c r="G296" s="26">
        <v>0</v>
      </c>
      <c r="H296" s="26">
        <v>0</v>
      </c>
    </row>
    <row r="297" spans="1:8" ht="22.5" x14ac:dyDescent="0.2">
      <c r="A297" s="9" t="s">
        <v>101</v>
      </c>
      <c r="B297" s="9" t="s">
        <v>115</v>
      </c>
      <c r="C297" s="10" t="s">
        <v>116</v>
      </c>
      <c r="D297" s="11">
        <v>43000</v>
      </c>
      <c r="E297" s="11">
        <v>0</v>
      </c>
      <c r="F297" s="11">
        <v>43000</v>
      </c>
      <c r="G297" s="11"/>
      <c r="H297" s="11"/>
    </row>
    <row r="298" spans="1:8" x14ac:dyDescent="0.2">
      <c r="A298" s="12" t="s">
        <v>13</v>
      </c>
      <c r="B298" s="12" t="s">
        <v>42</v>
      </c>
      <c r="C298" s="13" t="s">
        <v>43</v>
      </c>
      <c r="D298" s="14">
        <v>43000</v>
      </c>
      <c r="E298" s="14">
        <v>0</v>
      </c>
      <c r="F298" s="14">
        <v>43000</v>
      </c>
      <c r="G298" s="14">
        <v>0</v>
      </c>
      <c r="H298" s="14"/>
    </row>
    <row r="299" spans="1:8" x14ac:dyDescent="0.2">
      <c r="A299" s="15" t="s">
        <v>13</v>
      </c>
      <c r="B299" s="15" t="s">
        <v>44</v>
      </c>
      <c r="C299" s="16" t="s">
        <v>45</v>
      </c>
      <c r="D299" s="17">
        <v>43000</v>
      </c>
      <c r="E299" s="17">
        <v>0</v>
      </c>
      <c r="F299" s="17">
        <v>43000</v>
      </c>
      <c r="G299" s="17">
        <v>0</v>
      </c>
      <c r="H299" s="17"/>
    </row>
    <row r="300" spans="1:8" x14ac:dyDescent="0.2">
      <c r="A300" s="21" t="s">
        <v>13</v>
      </c>
      <c r="B300" s="21" t="s">
        <v>117</v>
      </c>
      <c r="C300" s="22" t="s">
        <v>118</v>
      </c>
      <c r="D300" s="23">
        <v>43000</v>
      </c>
      <c r="E300" s="23">
        <v>0</v>
      </c>
      <c r="F300" s="23">
        <v>43000</v>
      </c>
      <c r="G300" s="23">
        <v>0</v>
      </c>
      <c r="H300" s="23"/>
    </row>
    <row r="301" spans="1:8" x14ac:dyDescent="0.2">
      <c r="A301" s="24" t="s">
        <v>431</v>
      </c>
      <c r="B301" s="24" t="s">
        <v>288</v>
      </c>
      <c r="C301" s="25" t="s">
        <v>289</v>
      </c>
      <c r="D301" s="26">
        <v>43000</v>
      </c>
      <c r="E301" s="26">
        <v>0</v>
      </c>
      <c r="F301" s="26">
        <v>43000</v>
      </c>
      <c r="G301" s="26">
        <v>0</v>
      </c>
      <c r="H301" s="26"/>
    </row>
    <row r="302" spans="1:8" ht="22.5" x14ac:dyDescent="0.2">
      <c r="A302" s="9" t="s">
        <v>101</v>
      </c>
      <c r="B302" s="9" t="s">
        <v>121</v>
      </c>
      <c r="C302" s="10" t="s">
        <v>122</v>
      </c>
      <c r="D302" s="11">
        <v>75400</v>
      </c>
      <c r="E302" s="11">
        <v>57820.01</v>
      </c>
      <c r="F302" s="11">
        <v>17579.990000000002</v>
      </c>
      <c r="G302" s="11">
        <f>G303+G308+G311</f>
        <v>23660.36</v>
      </c>
      <c r="H302" s="11">
        <f>H303+H308+H311</f>
        <v>99060.36</v>
      </c>
    </row>
    <row r="303" spans="1:8" x14ac:dyDescent="0.2">
      <c r="A303" s="12" t="s">
        <v>13</v>
      </c>
      <c r="B303" s="12" t="s">
        <v>23</v>
      </c>
      <c r="C303" s="13" t="s">
        <v>24</v>
      </c>
      <c r="D303" s="14">
        <v>0</v>
      </c>
      <c r="E303" s="14">
        <v>0</v>
      </c>
      <c r="F303" s="14">
        <v>0</v>
      </c>
      <c r="G303" s="14">
        <f>G304</f>
        <v>3701.92</v>
      </c>
      <c r="H303" s="14">
        <f>H304</f>
        <v>3701.92</v>
      </c>
    </row>
    <row r="304" spans="1:8" x14ac:dyDescent="0.2">
      <c r="A304" s="15" t="s">
        <v>13</v>
      </c>
      <c r="B304" s="15" t="s">
        <v>25</v>
      </c>
      <c r="C304" s="16" t="s">
        <v>26</v>
      </c>
      <c r="D304" s="17">
        <v>0</v>
      </c>
      <c r="E304" s="17">
        <v>0</v>
      </c>
      <c r="F304" s="17">
        <v>0</v>
      </c>
      <c r="G304" s="17">
        <f>SUM(G305:G306)</f>
        <v>3701.92</v>
      </c>
      <c r="H304" s="17">
        <f>SUM(H305:H306)</f>
        <v>3701.92</v>
      </c>
    </row>
    <row r="305" spans="1:10" x14ac:dyDescent="0.2">
      <c r="A305" s="89" t="s">
        <v>465</v>
      </c>
      <c r="B305" s="24" t="s">
        <v>211</v>
      </c>
      <c r="C305" s="25" t="s">
        <v>212</v>
      </c>
      <c r="D305" s="26">
        <v>0</v>
      </c>
      <c r="E305" s="26">
        <v>0</v>
      </c>
      <c r="F305" s="26">
        <v>0</v>
      </c>
      <c r="G305" s="26">
        <f>H305-D305</f>
        <v>3000</v>
      </c>
      <c r="H305" s="26">
        <v>3000</v>
      </c>
    </row>
    <row r="306" spans="1:10" x14ac:dyDescent="0.2">
      <c r="A306" s="89" t="s">
        <v>465</v>
      </c>
      <c r="B306" s="24" t="s">
        <v>224</v>
      </c>
      <c r="C306" s="25" t="s">
        <v>225</v>
      </c>
      <c r="D306" s="26">
        <v>0</v>
      </c>
      <c r="E306" s="26">
        <v>0</v>
      </c>
      <c r="F306" s="26">
        <v>0</v>
      </c>
      <c r="G306" s="26">
        <f>H306-D306</f>
        <v>701.92000000000007</v>
      </c>
      <c r="H306" s="26">
        <f>14000-H315</f>
        <v>701.92000000000007</v>
      </c>
    </row>
    <row r="307" spans="1:10" x14ac:dyDescent="0.2">
      <c r="A307" s="12" t="s">
        <v>13</v>
      </c>
      <c r="B307" s="12" t="s">
        <v>42</v>
      </c>
      <c r="C307" s="13" t="s">
        <v>43</v>
      </c>
      <c r="D307" s="14">
        <v>75400</v>
      </c>
      <c r="E307" s="14">
        <v>57820.01</v>
      </c>
      <c r="F307" s="14">
        <v>17579.990000000002</v>
      </c>
      <c r="G307" s="14">
        <f>G308+G311</f>
        <v>19958.439999999999</v>
      </c>
      <c r="H307" s="14">
        <f>H308+H311</f>
        <v>95358.44</v>
      </c>
    </row>
    <row r="308" spans="1:10" x14ac:dyDescent="0.2">
      <c r="A308" s="15" t="s">
        <v>13</v>
      </c>
      <c r="B308" s="15" t="s">
        <v>44</v>
      </c>
      <c r="C308" s="16" t="s">
        <v>45</v>
      </c>
      <c r="D308" s="17">
        <v>1500</v>
      </c>
      <c r="E308" s="17">
        <v>0</v>
      </c>
      <c r="F308" s="17">
        <v>1500</v>
      </c>
      <c r="G308" s="17">
        <v>0</v>
      </c>
      <c r="H308" s="17">
        <v>1500</v>
      </c>
    </row>
    <row r="309" spans="1:10" x14ac:dyDescent="0.2">
      <c r="A309" s="21" t="s">
        <v>13</v>
      </c>
      <c r="B309" s="21" t="s">
        <v>46</v>
      </c>
      <c r="C309" s="22" t="s">
        <v>45</v>
      </c>
      <c r="D309" s="23">
        <v>1500</v>
      </c>
      <c r="E309" s="23">
        <v>0</v>
      </c>
      <c r="F309" s="23">
        <v>1500</v>
      </c>
      <c r="G309" s="23">
        <v>0</v>
      </c>
      <c r="H309" s="23">
        <v>1500</v>
      </c>
    </row>
    <row r="310" spans="1:10" x14ac:dyDescent="0.2">
      <c r="A310" s="24" t="s">
        <v>432</v>
      </c>
      <c r="B310" s="24" t="s">
        <v>214</v>
      </c>
      <c r="C310" s="25" t="s">
        <v>215</v>
      </c>
      <c r="D310" s="26">
        <v>1500</v>
      </c>
      <c r="E310" s="26">
        <v>0</v>
      </c>
      <c r="F310" s="26">
        <v>1500</v>
      </c>
      <c r="G310" s="26">
        <v>0</v>
      </c>
      <c r="H310" s="26">
        <v>1500</v>
      </c>
    </row>
    <row r="311" spans="1:10" ht="22.5" x14ac:dyDescent="0.2">
      <c r="A311" s="15" t="s">
        <v>13</v>
      </c>
      <c r="B311" s="15" t="s">
        <v>125</v>
      </c>
      <c r="C311" s="16" t="s">
        <v>126</v>
      </c>
      <c r="D311" s="17">
        <v>73900</v>
      </c>
      <c r="E311" s="17">
        <v>57820.01</v>
      </c>
      <c r="F311" s="17">
        <v>16079.99</v>
      </c>
      <c r="G311" s="17">
        <v>19958.439999999999</v>
      </c>
      <c r="H311" s="17">
        <v>93858.44</v>
      </c>
    </row>
    <row r="312" spans="1:10" ht="22.5" x14ac:dyDescent="0.2">
      <c r="A312" s="21" t="s">
        <v>13</v>
      </c>
      <c r="B312" s="21" t="s">
        <v>127</v>
      </c>
      <c r="C312" s="22" t="s">
        <v>126</v>
      </c>
      <c r="D312" s="23">
        <v>73900</v>
      </c>
      <c r="E312" s="23">
        <v>57820.01</v>
      </c>
      <c r="F312" s="23">
        <v>16079.99</v>
      </c>
      <c r="G312" s="23">
        <f>SUM(G313:G315)</f>
        <v>19958.440000000002</v>
      </c>
      <c r="H312" s="23">
        <v>93858.44</v>
      </c>
      <c r="I312" s="85"/>
    </row>
    <row r="313" spans="1:10" x14ac:dyDescent="0.2">
      <c r="A313" s="24" t="s">
        <v>433</v>
      </c>
      <c r="B313" s="24" t="s">
        <v>211</v>
      </c>
      <c r="C313" s="25" t="s">
        <v>212</v>
      </c>
      <c r="D313" s="26">
        <v>57500</v>
      </c>
      <c r="E313" s="26">
        <v>49420.01</v>
      </c>
      <c r="F313" s="26">
        <v>8079.99</v>
      </c>
      <c r="G313" s="26">
        <f>H313-D313</f>
        <v>23060.36</v>
      </c>
      <c r="H313" s="26">
        <v>80560.36</v>
      </c>
      <c r="I313" s="85"/>
      <c r="J313" s="73"/>
    </row>
    <row r="314" spans="1:10" x14ac:dyDescent="0.2">
      <c r="A314" s="24" t="s">
        <v>434</v>
      </c>
      <c r="B314" s="24" t="s">
        <v>217</v>
      </c>
      <c r="C314" s="25" t="s">
        <v>218</v>
      </c>
      <c r="D314" s="26">
        <v>9500</v>
      </c>
      <c r="E314" s="26">
        <v>0</v>
      </c>
      <c r="F314" s="26">
        <v>9500</v>
      </c>
      <c r="G314" s="26">
        <f>H314-D314</f>
        <v>-9500</v>
      </c>
      <c r="H314" s="26">
        <v>0</v>
      </c>
    </row>
    <row r="315" spans="1:10" x14ac:dyDescent="0.2">
      <c r="A315" s="24" t="s">
        <v>435</v>
      </c>
      <c r="B315" s="24" t="s">
        <v>224</v>
      </c>
      <c r="C315" s="25" t="s">
        <v>225</v>
      </c>
      <c r="D315" s="26">
        <v>6900</v>
      </c>
      <c r="E315" s="26">
        <v>8400</v>
      </c>
      <c r="F315" s="26">
        <v>-1500</v>
      </c>
      <c r="G315" s="26">
        <f>H315-D315</f>
        <v>6398.08</v>
      </c>
      <c r="H315" s="26">
        <v>13298.08</v>
      </c>
      <c r="I315" s="85"/>
    </row>
    <row r="316" spans="1:10" ht="22.5" x14ac:dyDescent="0.2">
      <c r="A316" s="9" t="s">
        <v>101</v>
      </c>
      <c r="B316" s="9" t="s">
        <v>131</v>
      </c>
      <c r="C316" s="10" t="s">
        <v>132</v>
      </c>
      <c r="D316" s="11">
        <v>184500</v>
      </c>
      <c r="E316" s="11">
        <v>133805.72</v>
      </c>
      <c r="F316" s="11">
        <v>50694.28</v>
      </c>
      <c r="G316" s="11"/>
      <c r="H316" s="11"/>
    </row>
    <row r="317" spans="1:10" x14ac:dyDescent="0.2">
      <c r="A317" s="12" t="s">
        <v>13</v>
      </c>
      <c r="B317" s="12" t="s">
        <v>42</v>
      </c>
      <c r="C317" s="13" t="s">
        <v>43</v>
      </c>
      <c r="D317" s="14">
        <v>184500</v>
      </c>
      <c r="E317" s="14">
        <v>133805.72</v>
      </c>
      <c r="F317" s="14">
        <v>50694.28</v>
      </c>
      <c r="G317" s="14"/>
      <c r="H317" s="14"/>
    </row>
    <row r="318" spans="1:10" x14ac:dyDescent="0.2">
      <c r="A318" s="15" t="s">
        <v>13</v>
      </c>
      <c r="B318" s="15" t="s">
        <v>108</v>
      </c>
      <c r="C318" s="16" t="s">
        <v>109</v>
      </c>
      <c r="D318" s="17">
        <v>184500</v>
      </c>
      <c r="E318" s="17">
        <v>133805.72</v>
      </c>
      <c r="F318" s="17">
        <v>50694.28</v>
      </c>
      <c r="G318" s="17"/>
      <c r="H318" s="17"/>
    </row>
    <row r="319" spans="1:10" x14ac:dyDescent="0.2">
      <c r="A319" s="21" t="s">
        <v>13</v>
      </c>
      <c r="B319" s="21" t="s">
        <v>110</v>
      </c>
      <c r="C319" s="22" t="s">
        <v>111</v>
      </c>
      <c r="D319" s="23">
        <v>184500</v>
      </c>
      <c r="E319" s="23">
        <v>133805.72</v>
      </c>
      <c r="F319" s="23">
        <v>50694.28</v>
      </c>
      <c r="G319" s="23"/>
      <c r="H319" s="23"/>
    </row>
    <row r="320" spans="1:10" x14ac:dyDescent="0.2">
      <c r="A320" s="24" t="s">
        <v>436</v>
      </c>
      <c r="B320" s="24" t="s">
        <v>211</v>
      </c>
      <c r="C320" s="25" t="s">
        <v>212</v>
      </c>
      <c r="D320" s="26">
        <v>137500</v>
      </c>
      <c r="E320" s="26">
        <v>103859.79</v>
      </c>
      <c r="F320" s="26">
        <v>33640.21</v>
      </c>
      <c r="G320" s="26">
        <v>0</v>
      </c>
      <c r="H320" s="26"/>
    </row>
    <row r="321" spans="1:9" x14ac:dyDescent="0.2">
      <c r="A321" s="24" t="s">
        <v>437</v>
      </c>
      <c r="B321" s="24" t="s">
        <v>214</v>
      </c>
      <c r="C321" s="25" t="s">
        <v>215</v>
      </c>
      <c r="D321" s="26">
        <v>14000</v>
      </c>
      <c r="E321" s="26">
        <v>9474.75</v>
      </c>
      <c r="F321" s="26">
        <v>4525.25</v>
      </c>
      <c r="G321" s="26">
        <v>0</v>
      </c>
      <c r="H321" s="26"/>
    </row>
    <row r="322" spans="1:9" x14ac:dyDescent="0.2">
      <c r="A322" s="24" t="s">
        <v>438</v>
      </c>
      <c r="B322" s="24" t="s">
        <v>217</v>
      </c>
      <c r="C322" s="25" t="s">
        <v>218</v>
      </c>
      <c r="D322" s="26">
        <v>22600</v>
      </c>
      <c r="E322" s="26">
        <v>17136.88</v>
      </c>
      <c r="F322" s="26">
        <v>5463.12</v>
      </c>
      <c r="G322" s="26">
        <v>0</v>
      </c>
      <c r="H322" s="26"/>
    </row>
    <row r="323" spans="1:9" x14ac:dyDescent="0.2">
      <c r="A323" s="24" t="s">
        <v>439</v>
      </c>
      <c r="B323" s="24" t="s">
        <v>224</v>
      </c>
      <c r="C323" s="25" t="s">
        <v>225</v>
      </c>
      <c r="D323" s="26">
        <v>10400</v>
      </c>
      <c r="E323" s="26">
        <v>3334.3</v>
      </c>
      <c r="F323" s="26">
        <v>7065.7</v>
      </c>
      <c r="G323" s="26">
        <v>0</v>
      </c>
      <c r="H323" s="26"/>
    </row>
    <row r="324" spans="1:9" s="77" customFormat="1" ht="22.5" x14ac:dyDescent="0.2">
      <c r="A324" s="86" t="s">
        <v>101</v>
      </c>
      <c r="B324" s="86" t="s">
        <v>472</v>
      </c>
      <c r="C324" s="87" t="s">
        <v>471</v>
      </c>
      <c r="D324" s="88">
        <v>0</v>
      </c>
      <c r="E324" s="88">
        <v>0</v>
      </c>
      <c r="F324" s="88">
        <v>0</v>
      </c>
      <c r="G324" s="88">
        <f t="shared" ref="G324:G325" si="13">G325</f>
        <v>317112.59999999998</v>
      </c>
      <c r="H324" s="88">
        <f t="shared" ref="H324:H325" si="14">H325</f>
        <v>317112.59999999998</v>
      </c>
      <c r="I324" s="89"/>
    </row>
    <row r="325" spans="1:9" x14ac:dyDescent="0.2">
      <c r="A325" s="12" t="s">
        <v>13</v>
      </c>
      <c r="B325" s="12" t="s">
        <v>42</v>
      </c>
      <c r="C325" s="13" t="s">
        <v>43</v>
      </c>
      <c r="D325" s="14">
        <v>0</v>
      </c>
      <c r="E325" s="14">
        <v>0</v>
      </c>
      <c r="F325" s="14">
        <v>0</v>
      </c>
      <c r="G325" s="14">
        <f t="shared" si="13"/>
        <v>317112.59999999998</v>
      </c>
      <c r="H325" s="14">
        <f t="shared" si="14"/>
        <v>317112.59999999998</v>
      </c>
    </row>
    <row r="326" spans="1:9" x14ac:dyDescent="0.2">
      <c r="A326" s="15" t="s">
        <v>13</v>
      </c>
      <c r="B326" s="15" t="s">
        <v>108</v>
      </c>
      <c r="C326" s="16" t="s">
        <v>109</v>
      </c>
      <c r="D326" s="17">
        <v>0</v>
      </c>
      <c r="E326" s="17">
        <v>0</v>
      </c>
      <c r="F326" s="17">
        <v>0</v>
      </c>
      <c r="G326" s="17">
        <f>G327</f>
        <v>317112.59999999998</v>
      </c>
      <c r="H326" s="17">
        <f>H327</f>
        <v>317112.59999999998</v>
      </c>
    </row>
    <row r="327" spans="1:9" x14ac:dyDescent="0.2">
      <c r="A327" s="21" t="s">
        <v>13</v>
      </c>
      <c r="B327" s="21" t="s">
        <v>110</v>
      </c>
      <c r="C327" s="22" t="s">
        <v>111</v>
      </c>
      <c r="D327" s="23">
        <v>0</v>
      </c>
      <c r="E327" s="23">
        <v>0</v>
      </c>
      <c r="F327" s="23">
        <v>0</v>
      </c>
      <c r="G327" s="23">
        <f>SUM(H328:H331)</f>
        <v>317112.59999999998</v>
      </c>
      <c r="H327" s="23">
        <f>SUM(H328:H331)</f>
        <v>317112.59999999998</v>
      </c>
      <c r="I327" s="90"/>
    </row>
    <row r="328" spans="1:9" x14ac:dyDescent="0.2">
      <c r="A328" s="91" t="s">
        <v>465</v>
      </c>
      <c r="B328" s="24" t="s">
        <v>211</v>
      </c>
      <c r="C328" s="25" t="s">
        <v>212</v>
      </c>
      <c r="D328" s="26">
        <v>0</v>
      </c>
      <c r="E328" s="26">
        <v>0</v>
      </c>
      <c r="F328" s="26">
        <v>0</v>
      </c>
      <c r="G328" s="26">
        <v>246963.6</v>
      </c>
      <c r="H328" s="26">
        <v>246963.6</v>
      </c>
      <c r="I328" s="90"/>
    </row>
    <row r="329" spans="1:9" x14ac:dyDescent="0.2">
      <c r="A329" s="91" t="s">
        <v>465</v>
      </c>
      <c r="B329" s="24" t="s">
        <v>214</v>
      </c>
      <c r="C329" s="25" t="s">
        <v>215</v>
      </c>
      <c r="D329" s="26">
        <v>0</v>
      </c>
      <c r="E329" s="26">
        <v>0</v>
      </c>
      <c r="F329" s="26">
        <v>0</v>
      </c>
      <c r="G329" s="26">
        <v>14700</v>
      </c>
      <c r="H329" s="26">
        <f>(1500*7)+(600*7)</f>
        <v>14700</v>
      </c>
    </row>
    <row r="330" spans="1:9" x14ac:dyDescent="0.2">
      <c r="A330" s="91" t="s">
        <v>465</v>
      </c>
      <c r="B330" s="24" t="s">
        <v>217</v>
      </c>
      <c r="C330" s="25" t="s">
        <v>218</v>
      </c>
      <c r="D330" s="26">
        <v>0</v>
      </c>
      <c r="E330" s="26">
        <v>0</v>
      </c>
      <c r="F330" s="26">
        <v>0</v>
      </c>
      <c r="G330" s="26">
        <v>40749</v>
      </c>
      <c r="H330" s="26">
        <v>40749</v>
      </c>
    </row>
    <row r="331" spans="1:9" x14ac:dyDescent="0.2">
      <c r="A331" s="91" t="s">
        <v>465</v>
      </c>
      <c r="B331" s="24" t="s">
        <v>224</v>
      </c>
      <c r="C331" s="25" t="s">
        <v>225</v>
      </c>
      <c r="D331" s="26">
        <v>0</v>
      </c>
      <c r="E331" s="26">
        <v>0</v>
      </c>
      <c r="F331" s="26">
        <v>0</v>
      </c>
      <c r="G331" s="26">
        <v>14700</v>
      </c>
      <c r="H331" s="26">
        <f>(700*7)*3</f>
        <v>14700</v>
      </c>
    </row>
    <row r="332" spans="1:9" ht="22.5" x14ac:dyDescent="0.2">
      <c r="A332" s="6" t="s">
        <v>66</v>
      </c>
      <c r="B332" s="6" t="s">
        <v>137</v>
      </c>
      <c r="C332" s="7" t="s">
        <v>138</v>
      </c>
      <c r="D332" s="8">
        <v>9485600</v>
      </c>
      <c r="E332" s="8">
        <v>4753447.29</v>
      </c>
      <c r="F332" s="8">
        <v>4732152.71</v>
      </c>
      <c r="G332" s="8"/>
      <c r="H332" s="8"/>
    </row>
    <row r="333" spans="1:9" ht="22.5" x14ac:dyDescent="0.2">
      <c r="A333" s="9" t="s">
        <v>69</v>
      </c>
      <c r="B333" s="9" t="s">
        <v>70</v>
      </c>
      <c r="C333" s="10" t="s">
        <v>138</v>
      </c>
      <c r="D333" s="11">
        <v>9485600</v>
      </c>
      <c r="E333" s="11">
        <v>4753447.29</v>
      </c>
      <c r="F333" s="11">
        <v>4732152.71</v>
      </c>
      <c r="G333" s="11"/>
      <c r="H333" s="11"/>
    </row>
    <row r="334" spans="1:9" x14ac:dyDescent="0.2">
      <c r="A334" s="12" t="s">
        <v>13</v>
      </c>
      <c r="B334" s="12" t="s">
        <v>14</v>
      </c>
      <c r="C334" s="13" t="s">
        <v>15</v>
      </c>
      <c r="D334" s="14">
        <v>0</v>
      </c>
      <c r="E334" s="14">
        <v>0</v>
      </c>
      <c r="F334" s="14">
        <v>0</v>
      </c>
      <c r="G334" s="14"/>
      <c r="H334" s="14"/>
    </row>
    <row r="335" spans="1:9" x14ac:dyDescent="0.2">
      <c r="A335" s="15" t="s">
        <v>13</v>
      </c>
      <c r="B335" s="15" t="s">
        <v>440</v>
      </c>
      <c r="C335" s="16" t="s">
        <v>441</v>
      </c>
      <c r="D335" s="17">
        <v>0</v>
      </c>
      <c r="E335" s="17">
        <v>0</v>
      </c>
      <c r="F335" s="17">
        <v>0</v>
      </c>
      <c r="G335" s="17"/>
      <c r="H335" s="17"/>
    </row>
    <row r="336" spans="1:9" x14ac:dyDescent="0.2">
      <c r="A336" s="18" t="s">
        <v>442</v>
      </c>
      <c r="B336" s="18" t="s">
        <v>220</v>
      </c>
      <c r="C336" s="19" t="s">
        <v>443</v>
      </c>
      <c r="D336" s="20">
        <v>0</v>
      </c>
      <c r="E336" s="20">
        <v>0</v>
      </c>
      <c r="F336" s="20">
        <v>0</v>
      </c>
      <c r="G336" s="20"/>
      <c r="H336" s="20"/>
    </row>
    <row r="337" spans="1:8" x14ac:dyDescent="0.2">
      <c r="A337" s="12" t="s">
        <v>13</v>
      </c>
      <c r="B337" s="12" t="s">
        <v>42</v>
      </c>
      <c r="C337" s="13" t="s">
        <v>43</v>
      </c>
      <c r="D337" s="14">
        <v>9485600</v>
      </c>
      <c r="E337" s="14">
        <v>4753447.29</v>
      </c>
      <c r="F337" s="14">
        <v>4732152.71</v>
      </c>
      <c r="G337" s="14">
        <f>G338</f>
        <v>515075</v>
      </c>
      <c r="H337" s="14">
        <f>H338</f>
        <v>10000675</v>
      </c>
    </row>
    <row r="338" spans="1:8" x14ac:dyDescent="0.2">
      <c r="A338" s="15" t="s">
        <v>13</v>
      </c>
      <c r="B338" s="15" t="s">
        <v>44</v>
      </c>
      <c r="C338" s="16" t="s">
        <v>45</v>
      </c>
      <c r="D338" s="17">
        <v>9485600</v>
      </c>
      <c r="E338" s="17">
        <v>4753447.29</v>
      </c>
      <c r="F338" s="17">
        <v>4732152.71</v>
      </c>
      <c r="G338" s="17">
        <f>G339</f>
        <v>515075</v>
      </c>
      <c r="H338" s="17">
        <f>H339</f>
        <v>10000675</v>
      </c>
    </row>
    <row r="339" spans="1:8" x14ac:dyDescent="0.2">
      <c r="A339" s="21" t="s">
        <v>13</v>
      </c>
      <c r="B339" s="21" t="s">
        <v>46</v>
      </c>
      <c r="C339" s="22" t="s">
        <v>45</v>
      </c>
      <c r="D339" s="23">
        <v>9485600</v>
      </c>
      <c r="E339" s="23">
        <v>4753447.29</v>
      </c>
      <c r="F339" s="23">
        <v>4732152.71</v>
      </c>
      <c r="G339" s="23">
        <f>SUM(G340:G347)</f>
        <v>515075</v>
      </c>
      <c r="H339" s="23">
        <f>SUM(H340:H347)</f>
        <v>10000675</v>
      </c>
    </row>
    <row r="340" spans="1:8" x14ac:dyDescent="0.2">
      <c r="A340" s="24" t="s">
        <v>444</v>
      </c>
      <c r="B340" s="24" t="s">
        <v>211</v>
      </c>
      <c r="C340" s="25" t="s">
        <v>445</v>
      </c>
      <c r="D340" s="26">
        <v>7370000</v>
      </c>
      <c r="E340" s="26">
        <v>3780549.52</v>
      </c>
      <c r="F340" s="26">
        <v>3589450.48</v>
      </c>
      <c r="G340" s="26">
        <v>420000</v>
      </c>
      <c r="H340" s="26">
        <f>D340+G340</f>
        <v>7790000</v>
      </c>
    </row>
    <row r="341" spans="1:8" x14ac:dyDescent="0.2">
      <c r="A341" s="24" t="s">
        <v>446</v>
      </c>
      <c r="B341" s="24" t="s">
        <v>447</v>
      </c>
      <c r="C341" s="25" t="s">
        <v>448</v>
      </c>
      <c r="D341" s="26">
        <v>83000</v>
      </c>
      <c r="E341" s="26">
        <v>0</v>
      </c>
      <c r="F341" s="26">
        <v>83000</v>
      </c>
      <c r="G341" s="26">
        <v>0</v>
      </c>
      <c r="H341" s="26">
        <f>D341</f>
        <v>83000</v>
      </c>
    </row>
    <row r="342" spans="1:8" x14ac:dyDescent="0.2">
      <c r="A342" s="24" t="s">
        <v>449</v>
      </c>
      <c r="B342" s="24" t="s">
        <v>450</v>
      </c>
      <c r="C342" s="25" t="s">
        <v>451</v>
      </c>
      <c r="D342" s="26">
        <v>29200</v>
      </c>
      <c r="E342" s="26">
        <v>0</v>
      </c>
      <c r="F342" s="26">
        <v>29200</v>
      </c>
      <c r="G342" s="26">
        <v>0</v>
      </c>
      <c r="H342" s="26">
        <f>D342</f>
        <v>29200</v>
      </c>
    </row>
    <row r="343" spans="1:8" x14ac:dyDescent="0.2">
      <c r="A343" s="24" t="s">
        <v>452</v>
      </c>
      <c r="B343" s="24" t="s">
        <v>214</v>
      </c>
      <c r="C343" s="25" t="s">
        <v>453</v>
      </c>
      <c r="D343" s="26">
        <v>333000</v>
      </c>
      <c r="E343" s="26">
        <v>173501.83</v>
      </c>
      <c r="F343" s="26">
        <v>159498.17000000001</v>
      </c>
      <c r="G343" s="26">
        <v>70000</v>
      </c>
      <c r="H343" s="26">
        <f>D343+G343</f>
        <v>403000</v>
      </c>
    </row>
    <row r="344" spans="1:8" x14ac:dyDescent="0.2">
      <c r="A344" s="24" t="s">
        <v>454</v>
      </c>
      <c r="B344" s="24" t="s">
        <v>217</v>
      </c>
      <c r="C344" s="25" t="s">
        <v>455</v>
      </c>
      <c r="D344" s="26">
        <v>1300000</v>
      </c>
      <c r="E344" s="26">
        <v>621387.78</v>
      </c>
      <c r="F344" s="26">
        <v>678612.22</v>
      </c>
      <c r="G344" s="26">
        <v>0</v>
      </c>
      <c r="H344" s="26">
        <f>D344</f>
        <v>1300000</v>
      </c>
    </row>
    <row r="345" spans="1:8" x14ac:dyDescent="0.2">
      <c r="A345" s="24" t="s">
        <v>456</v>
      </c>
      <c r="B345" s="24" t="s">
        <v>224</v>
      </c>
      <c r="C345" s="25" t="s">
        <v>457</v>
      </c>
      <c r="D345" s="26">
        <v>350000</v>
      </c>
      <c r="E345" s="26">
        <v>143858.16</v>
      </c>
      <c r="F345" s="26">
        <v>206141.84</v>
      </c>
      <c r="G345" s="26">
        <v>0</v>
      </c>
      <c r="H345" s="26">
        <v>350000</v>
      </c>
    </row>
    <row r="346" spans="1:8" x14ac:dyDescent="0.2">
      <c r="A346" s="24" t="s">
        <v>458</v>
      </c>
      <c r="B346" s="24" t="s">
        <v>185</v>
      </c>
      <c r="C346" s="25" t="s">
        <v>186</v>
      </c>
      <c r="D346" s="26">
        <v>0</v>
      </c>
      <c r="E346" s="26">
        <v>23075</v>
      </c>
      <c r="F346" s="26">
        <v>-23075</v>
      </c>
      <c r="G346" s="26">
        <f>H346-D346</f>
        <v>23075</v>
      </c>
      <c r="H346" s="26">
        <v>23075</v>
      </c>
    </row>
    <row r="347" spans="1:8" x14ac:dyDescent="0.2">
      <c r="A347" s="24" t="s">
        <v>459</v>
      </c>
      <c r="B347" s="24" t="s">
        <v>460</v>
      </c>
      <c r="C347" s="25" t="s">
        <v>461</v>
      </c>
      <c r="D347" s="26">
        <v>20400</v>
      </c>
      <c r="E347" s="26">
        <v>11075</v>
      </c>
      <c r="F347" s="26">
        <v>9325</v>
      </c>
      <c r="G347" s="26">
        <v>2000</v>
      </c>
      <c r="H347" s="26">
        <v>22400</v>
      </c>
    </row>
  </sheetData>
  <autoFilter ref="A7:G347" xr:uid="{00000000-0001-0000-0100-000000000000}"/>
  <pageMargins left="0.39370078740157499" right="0.196850393700787" top="0.39370078740157499" bottom="0.63976377952755903" header="0.39370078740157499" footer="0.39370078740157499"/>
  <pageSetup paperSize="9" fitToHeight="0" orientation="portrait" horizontalDpi="4294967293" verticalDpi="4294967293" r:id="rId1"/>
  <headerFooter alignWithMargins="0">
    <oddFooter>&amp;L&amp;"Arial,Regular"&amp;9 LC147RP-IRRP &amp;C&amp;"Arial,Regular"&amp;9Stranica &amp;P od &amp;N &amp;R&amp;"Arial,Regular"&amp;9 *Obrada LC*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A4743-7BAC-4C08-A2CB-3FCD8DE20467}">
  <dimension ref="A1:D29"/>
  <sheetViews>
    <sheetView topLeftCell="A25" workbookViewId="0">
      <selection activeCell="B55" sqref="B55"/>
    </sheetView>
  </sheetViews>
  <sheetFormatPr defaultRowHeight="15" x14ac:dyDescent="0.25"/>
  <cols>
    <col min="1" max="1" width="15.42578125" bestFit="1" customWidth="1"/>
    <col min="2" max="3" width="10" bestFit="1" customWidth="1"/>
    <col min="4" max="4" width="15.28515625" bestFit="1" customWidth="1"/>
  </cols>
  <sheetData>
    <row r="1" spans="1:4" ht="35.25" customHeight="1" x14ac:dyDescent="0.25">
      <c r="A1" s="104" t="s">
        <v>478</v>
      </c>
      <c r="B1" s="96" t="s">
        <v>479</v>
      </c>
      <c r="C1" s="104" t="s">
        <v>481</v>
      </c>
      <c r="D1" s="104" t="s">
        <v>482</v>
      </c>
    </row>
    <row r="2" spans="1:4" ht="15.75" thickBot="1" x14ac:dyDescent="0.3">
      <c r="A2" s="105"/>
      <c r="B2" s="97" t="s">
        <v>480</v>
      </c>
      <c r="C2" s="105"/>
      <c r="D2" s="105"/>
    </row>
    <row r="3" spans="1:4" ht="15.75" thickBot="1" x14ac:dyDescent="0.3">
      <c r="A3" s="98" t="s">
        <v>69</v>
      </c>
      <c r="B3" s="97"/>
      <c r="C3" s="97"/>
      <c r="D3" s="97"/>
    </row>
    <row r="4" spans="1:4" ht="15.75" thickBot="1" x14ac:dyDescent="0.3">
      <c r="A4" s="99" t="s">
        <v>209</v>
      </c>
      <c r="B4" s="100">
        <v>883500</v>
      </c>
      <c r="C4" s="100">
        <v>137900</v>
      </c>
      <c r="D4" s="100">
        <v>1021400</v>
      </c>
    </row>
    <row r="5" spans="1:4" ht="26.25" thickBot="1" x14ac:dyDescent="0.3">
      <c r="A5" s="99" t="s">
        <v>247</v>
      </c>
      <c r="B5" s="100">
        <v>7000</v>
      </c>
      <c r="C5" s="97">
        <v>0</v>
      </c>
      <c r="D5" s="100">
        <v>7000</v>
      </c>
    </row>
    <row r="6" spans="1:4" ht="26.25" thickBot="1" x14ac:dyDescent="0.3">
      <c r="A6" s="99" t="s">
        <v>253</v>
      </c>
      <c r="B6" s="100">
        <v>5000</v>
      </c>
      <c r="C6" s="97">
        <v>0</v>
      </c>
      <c r="D6" s="100">
        <v>5000</v>
      </c>
    </row>
    <row r="7" spans="1:4" ht="39" thickBot="1" x14ac:dyDescent="0.3">
      <c r="A7" s="99" t="s">
        <v>267</v>
      </c>
      <c r="B7" s="100">
        <v>14000</v>
      </c>
      <c r="C7" s="97">
        <v>0</v>
      </c>
      <c r="D7" s="100">
        <v>14000</v>
      </c>
    </row>
    <row r="8" spans="1:4" ht="51.75" thickBot="1" x14ac:dyDescent="0.3">
      <c r="A8" s="99" t="s">
        <v>483</v>
      </c>
      <c r="B8" s="100">
        <v>892000</v>
      </c>
      <c r="C8" s="97">
        <v>0</v>
      </c>
      <c r="D8" s="100">
        <v>892000</v>
      </c>
    </row>
    <row r="9" spans="1:4" ht="39" thickBot="1" x14ac:dyDescent="0.3">
      <c r="A9" s="99" t="s">
        <v>300</v>
      </c>
      <c r="B9" s="100">
        <v>627146</v>
      </c>
      <c r="C9" s="100">
        <v>349154</v>
      </c>
      <c r="D9" s="100">
        <v>976300</v>
      </c>
    </row>
    <row r="10" spans="1:4" ht="26.25" thickBot="1" x14ac:dyDescent="0.3">
      <c r="A10" s="99" t="s">
        <v>484</v>
      </c>
      <c r="B10" s="100">
        <v>21000</v>
      </c>
      <c r="C10" s="100">
        <v>10700</v>
      </c>
      <c r="D10" s="100">
        <v>31700</v>
      </c>
    </row>
    <row r="11" spans="1:4" ht="39" thickBot="1" x14ac:dyDescent="0.3">
      <c r="A11" s="99" t="s">
        <v>339</v>
      </c>
      <c r="B11" s="97">
        <v>0</v>
      </c>
      <c r="C11" s="97">
        <v>0</v>
      </c>
      <c r="D11" s="97">
        <v>0</v>
      </c>
    </row>
    <row r="12" spans="1:4" ht="26.25" thickBot="1" x14ac:dyDescent="0.3">
      <c r="A12" s="99" t="s">
        <v>485</v>
      </c>
      <c r="B12" s="100">
        <v>1500</v>
      </c>
      <c r="C12" s="97">
        <v>0</v>
      </c>
      <c r="D12" s="100">
        <v>1500</v>
      </c>
    </row>
    <row r="13" spans="1:4" ht="15.75" thickBot="1" x14ac:dyDescent="0.3">
      <c r="A13" s="99" t="s">
        <v>351</v>
      </c>
      <c r="B13" s="100">
        <v>2330</v>
      </c>
      <c r="C13" s="100">
        <v>5670</v>
      </c>
      <c r="D13" s="100">
        <v>8000</v>
      </c>
    </row>
    <row r="14" spans="1:4" ht="15.75" thickBot="1" x14ac:dyDescent="0.3">
      <c r="A14" s="99" t="s">
        <v>355</v>
      </c>
      <c r="B14" s="100">
        <v>7000</v>
      </c>
      <c r="C14" s="100">
        <v>2500</v>
      </c>
      <c r="D14" s="100">
        <v>9500</v>
      </c>
    </row>
    <row r="15" spans="1:4" ht="26.25" thickBot="1" x14ac:dyDescent="0.3">
      <c r="A15" s="99" t="s">
        <v>364</v>
      </c>
      <c r="B15" s="100">
        <v>4800</v>
      </c>
      <c r="C15" s="97">
        <v>0</v>
      </c>
      <c r="D15" s="100">
        <v>4800</v>
      </c>
    </row>
    <row r="16" spans="1:4" ht="39" thickBot="1" x14ac:dyDescent="0.3">
      <c r="A16" s="99" t="s">
        <v>486</v>
      </c>
      <c r="B16" s="100">
        <v>22000</v>
      </c>
      <c r="C16" s="97">
        <v>0</v>
      </c>
      <c r="D16" s="100">
        <v>22000</v>
      </c>
    </row>
    <row r="17" spans="1:4" ht="39" thickBot="1" x14ac:dyDescent="0.3">
      <c r="A17" s="99" t="s">
        <v>93</v>
      </c>
      <c r="B17" s="100">
        <v>80600</v>
      </c>
      <c r="C17" s="97">
        <v>0</v>
      </c>
      <c r="D17" s="100">
        <v>80600</v>
      </c>
    </row>
    <row r="18" spans="1:4" ht="15.75" thickBot="1" x14ac:dyDescent="0.3">
      <c r="A18" s="99" t="s">
        <v>98</v>
      </c>
      <c r="B18" s="100">
        <v>356000</v>
      </c>
      <c r="C18" s="100">
        <v>-158000</v>
      </c>
      <c r="D18" s="100">
        <v>198000</v>
      </c>
    </row>
    <row r="19" spans="1:4" ht="15.75" thickBot="1" x14ac:dyDescent="0.3">
      <c r="A19" s="98" t="s">
        <v>101</v>
      </c>
      <c r="B19" s="97"/>
      <c r="C19" s="97"/>
      <c r="D19" s="97"/>
    </row>
    <row r="20" spans="1:4" ht="39" thickBot="1" x14ac:dyDescent="0.3">
      <c r="A20" s="99" t="s">
        <v>487</v>
      </c>
      <c r="B20" s="100">
        <v>10000</v>
      </c>
      <c r="C20" s="100">
        <v>-9500</v>
      </c>
      <c r="D20" s="100">
        <v>10500</v>
      </c>
    </row>
    <row r="21" spans="1:4" ht="51.75" thickBot="1" x14ac:dyDescent="0.3">
      <c r="A21" s="99" t="s">
        <v>488</v>
      </c>
      <c r="B21" s="97">
        <v>0</v>
      </c>
      <c r="C21" s="97">
        <v>0</v>
      </c>
      <c r="D21" s="97">
        <v>0</v>
      </c>
    </row>
    <row r="22" spans="1:4" ht="15.75" thickBot="1" x14ac:dyDescent="0.3">
      <c r="A22" s="99" t="s">
        <v>489</v>
      </c>
      <c r="B22" s="100">
        <v>43000</v>
      </c>
      <c r="C22" s="97">
        <v>0</v>
      </c>
      <c r="D22" s="100">
        <v>43000</v>
      </c>
    </row>
    <row r="23" spans="1:4" ht="26.25" thickBot="1" x14ac:dyDescent="0.3">
      <c r="A23" s="99" t="s">
        <v>122</v>
      </c>
      <c r="B23" s="100">
        <v>75400</v>
      </c>
      <c r="C23" s="100">
        <v>23662</v>
      </c>
      <c r="D23" s="100">
        <v>99062</v>
      </c>
    </row>
    <row r="24" spans="1:4" ht="39" thickBot="1" x14ac:dyDescent="0.3">
      <c r="A24" s="99" t="s">
        <v>490</v>
      </c>
      <c r="B24" s="100">
        <v>184500</v>
      </c>
      <c r="C24" s="97">
        <v>0</v>
      </c>
      <c r="D24" s="100">
        <v>184500</v>
      </c>
    </row>
    <row r="25" spans="1:4" ht="51.75" thickBot="1" x14ac:dyDescent="0.3">
      <c r="A25" s="99" t="s">
        <v>491</v>
      </c>
      <c r="B25" s="97">
        <v>0</v>
      </c>
      <c r="C25" s="100">
        <v>126845</v>
      </c>
      <c r="D25" s="100">
        <v>126845</v>
      </c>
    </row>
    <row r="26" spans="1:4" ht="15.75" thickBot="1" x14ac:dyDescent="0.3">
      <c r="A26" s="99"/>
      <c r="B26" s="97"/>
      <c r="C26" s="97"/>
      <c r="D26" s="97"/>
    </row>
    <row r="27" spans="1:4" ht="16.5" thickBot="1" x14ac:dyDescent="0.3">
      <c r="A27" s="101" t="s">
        <v>492</v>
      </c>
      <c r="B27" s="100">
        <f>SUM(B4:B26)</f>
        <v>3236776</v>
      </c>
      <c r="C27" s="100">
        <f t="shared" ref="C27:D27" si="0">SUM(C4:C26)</f>
        <v>488931</v>
      </c>
      <c r="D27" s="100">
        <f t="shared" si="0"/>
        <v>3735707</v>
      </c>
    </row>
    <row r="29" spans="1:4" ht="15.75" thickBot="1" x14ac:dyDescent="0.3">
      <c r="B29" s="100">
        <v>3246776</v>
      </c>
    </row>
  </sheetData>
  <mergeCells count="3">
    <mergeCell ref="A1:A2"/>
    <mergeCell ref="C1:C2"/>
    <mergeCell ref="D1:D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prihodi</vt:lpstr>
      <vt:lpstr>rashodi novo</vt:lpstr>
      <vt:lpstr>rashodi</vt:lpstr>
      <vt:lpstr>List1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korisnik</cp:lastModifiedBy>
  <cp:lastPrinted>2022-09-26T09:03:52Z</cp:lastPrinted>
  <dcterms:created xsi:type="dcterms:W3CDTF">2022-07-13T09:09:31Z</dcterms:created>
  <dcterms:modified xsi:type="dcterms:W3CDTF">2022-09-29T06:34:23Z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